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8354A6A-AECF-4704-8BF8-A5D201364393}" xr6:coauthVersionLast="44" xr6:coauthVersionMax="44" xr10:uidLastSave="{00000000-0000-0000-0000-000000000000}"/>
  <bookViews>
    <workbookView xWindow="-120" yWindow="-120" windowWidth="29040" windowHeight="16440" activeTab="1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/>
  <c r="Q6" i="1" s="1"/>
  <c r="V6" i="1"/>
  <c r="P7" i="1"/>
  <c r="X7" i="1" s="1"/>
  <c r="P8" i="1"/>
  <c r="Q8" i="1" s="1"/>
  <c r="P9" i="1"/>
  <c r="X9" i="1" s="1"/>
  <c r="P10" i="1"/>
  <c r="Q10" i="1" s="1"/>
  <c r="P11" i="1"/>
  <c r="P12" i="1"/>
  <c r="Q12" i="1" s="1"/>
  <c r="R12" i="1"/>
  <c r="V12" i="1"/>
  <c r="X12" i="1"/>
  <c r="P13" i="1"/>
  <c r="P14" i="1"/>
  <c r="Q14" i="1" s="1"/>
  <c r="R14" i="1"/>
  <c r="V14" i="1"/>
  <c r="X14" i="1"/>
  <c r="P15" i="1"/>
  <c r="X15" i="1"/>
  <c r="P16" i="1"/>
  <c r="V16" i="1"/>
  <c r="P17" i="1"/>
  <c r="P18" i="1"/>
  <c r="P19" i="1"/>
  <c r="X19" i="1"/>
  <c r="P20" i="1"/>
  <c r="Q20" i="1" s="1"/>
  <c r="S20" i="1" s="1"/>
  <c r="R20" i="1"/>
  <c r="T20" i="1"/>
  <c r="U20" i="1"/>
  <c r="V20" i="1"/>
  <c r="X20" i="1"/>
  <c r="Z20" i="1"/>
  <c r="P21" i="1"/>
  <c r="P22" i="1"/>
  <c r="Q22" i="1" s="1"/>
  <c r="T22" i="1"/>
  <c r="U22" i="1"/>
  <c r="V22" i="1"/>
  <c r="Z22" i="1"/>
  <c r="P23" i="1"/>
  <c r="X23" i="1" s="1"/>
  <c r="P24" i="1"/>
  <c r="Q24" i="1" s="1"/>
  <c r="R24" i="1"/>
  <c r="T24" i="1"/>
  <c r="W24" i="1" s="1"/>
  <c r="U24" i="1"/>
  <c r="V24" i="1"/>
  <c r="X24" i="1"/>
  <c r="Z24" i="1"/>
  <c r="P25" i="1"/>
  <c r="X25" i="1" s="1"/>
  <c r="P26" i="1"/>
  <c r="Q26" i="1" s="1"/>
  <c r="R26" i="1"/>
  <c r="V26" i="1"/>
  <c r="X26" i="1"/>
  <c r="P27" i="1"/>
  <c r="P28" i="1"/>
  <c r="Q28" i="1" s="1"/>
  <c r="R28" i="1"/>
  <c r="V28" i="1"/>
  <c r="X28" i="1"/>
  <c r="P29" i="1"/>
  <c r="P30" i="1"/>
  <c r="Q30" i="1" s="1"/>
  <c r="R30" i="1"/>
  <c r="V30" i="1"/>
  <c r="X30" i="1"/>
  <c r="P31" i="1"/>
  <c r="X31" i="1"/>
  <c r="P32" i="1"/>
  <c r="V32" i="1"/>
  <c r="P33" i="1"/>
  <c r="P34" i="1"/>
  <c r="X34" i="1" s="1"/>
  <c r="P35" i="1"/>
  <c r="P36" i="1"/>
  <c r="Q36" i="1" s="1"/>
  <c r="R36" i="1"/>
  <c r="X36" i="1"/>
  <c r="Z36" i="1"/>
  <c r="P37" i="1"/>
  <c r="P38" i="1"/>
  <c r="Q38" i="1" s="1"/>
  <c r="R38" i="1"/>
  <c r="T38" i="1"/>
  <c r="V38" i="1"/>
  <c r="X38" i="1"/>
  <c r="Z38" i="1"/>
  <c r="P39" i="1"/>
  <c r="P40" i="1"/>
  <c r="Q40" i="1" s="1"/>
  <c r="R40" i="1"/>
  <c r="T40" i="1"/>
  <c r="V40" i="1"/>
  <c r="X40" i="1"/>
  <c r="Z40" i="1"/>
  <c r="P41" i="1"/>
  <c r="P42" i="1"/>
  <c r="X42" i="1"/>
  <c r="P43" i="1"/>
  <c r="P44" i="1"/>
  <c r="Q44" i="1" s="1"/>
  <c r="R44" i="1"/>
  <c r="X44" i="1"/>
  <c r="Z44" i="1"/>
  <c r="P45" i="1"/>
  <c r="P46" i="1"/>
  <c r="Q46" i="1" s="1"/>
  <c r="R46" i="1"/>
  <c r="T46" i="1"/>
  <c r="V46" i="1"/>
  <c r="X46" i="1"/>
  <c r="Z46" i="1"/>
  <c r="P47" i="1"/>
  <c r="P48" i="1"/>
  <c r="Q48" i="1" s="1"/>
  <c r="T48" i="1"/>
  <c r="V48" i="1"/>
  <c r="X48" i="1"/>
  <c r="P49" i="1"/>
  <c r="X49" i="1"/>
  <c r="P50" i="1"/>
  <c r="Q50" i="1" s="1"/>
  <c r="T50" i="1"/>
  <c r="V50" i="1"/>
  <c r="X50" i="1"/>
  <c r="P51" i="1"/>
  <c r="X51" i="1" s="1"/>
  <c r="V51" i="1"/>
  <c r="P52" i="1"/>
  <c r="Q52" i="1" s="1"/>
  <c r="T52" i="1"/>
  <c r="V52" i="1"/>
  <c r="X52" i="1"/>
  <c r="P53" i="1"/>
  <c r="P54" i="1"/>
  <c r="X54" i="1"/>
  <c r="P55" i="1"/>
  <c r="V55" i="1"/>
  <c r="X55" i="1"/>
  <c r="P56" i="1"/>
  <c r="Q56" i="1" s="1"/>
  <c r="T56" i="1"/>
  <c r="V56" i="1"/>
  <c r="X56" i="1"/>
  <c r="P57" i="1"/>
  <c r="V57" i="1"/>
  <c r="P58" i="1"/>
  <c r="Q58" i="1" s="1"/>
  <c r="T58" i="1"/>
  <c r="V58" i="1"/>
  <c r="X58" i="1"/>
  <c r="P59" i="1"/>
  <c r="P60" i="1"/>
  <c r="X60" i="1"/>
  <c r="P61" i="1"/>
  <c r="X61" i="1"/>
  <c r="P62" i="1"/>
  <c r="X62" i="1"/>
  <c r="P63" i="1"/>
  <c r="V63" i="1"/>
  <c r="X63" i="1"/>
  <c r="P64" i="1"/>
  <c r="Q64" i="1" s="1"/>
  <c r="T64" i="1"/>
  <c r="V64" i="1"/>
  <c r="X64" i="1"/>
  <c r="P65" i="1"/>
  <c r="X65" i="1"/>
  <c r="P66" i="1"/>
  <c r="Q66" i="1" s="1"/>
  <c r="T66" i="1"/>
  <c r="V66" i="1"/>
  <c r="X66" i="1"/>
  <c r="P67" i="1"/>
  <c r="X67" i="1" s="1"/>
  <c r="V67" i="1"/>
  <c r="P68" i="1"/>
  <c r="Q68" i="1" s="1"/>
  <c r="T68" i="1"/>
  <c r="V68" i="1"/>
  <c r="X68" i="1"/>
  <c r="P69" i="1"/>
  <c r="P70" i="1"/>
  <c r="Z70" i="1" s="1"/>
  <c r="P71" i="1"/>
  <c r="P72" i="1"/>
  <c r="Q72" i="1" s="1"/>
  <c r="R72" i="1"/>
  <c r="T72" i="1"/>
  <c r="X72" i="1"/>
  <c r="Z72" i="1"/>
  <c r="P73" i="1"/>
  <c r="P74" i="1"/>
  <c r="Z74" i="1"/>
  <c r="P75" i="1"/>
  <c r="P76" i="1"/>
  <c r="Q76" i="1" s="1"/>
  <c r="R76" i="1"/>
  <c r="T76" i="1"/>
  <c r="X76" i="1"/>
  <c r="Z76" i="1"/>
  <c r="P77" i="1"/>
  <c r="P78" i="1"/>
  <c r="P79" i="1"/>
  <c r="P80" i="1"/>
  <c r="Z80" i="1" s="1"/>
  <c r="P81" i="1"/>
  <c r="T81" i="1" s="1"/>
  <c r="P82" i="1"/>
  <c r="Z82" i="1" s="1"/>
  <c r="T82" i="1"/>
  <c r="P83" i="1"/>
  <c r="X83" i="1" s="1"/>
  <c r="P84" i="1"/>
  <c r="T84" i="1" s="1"/>
  <c r="R84" i="1"/>
  <c r="P85" i="1"/>
  <c r="X85" i="1" s="1"/>
  <c r="V85" i="1"/>
  <c r="P86" i="1"/>
  <c r="T86" i="1" s="1"/>
  <c r="P87" i="1"/>
  <c r="X87" i="1" s="1"/>
  <c r="T87" i="1"/>
  <c r="P88" i="1"/>
  <c r="T88" i="1" s="1"/>
  <c r="R88" i="1"/>
  <c r="P89" i="1"/>
  <c r="Z89" i="1" s="1"/>
  <c r="T89" i="1"/>
  <c r="P90" i="1"/>
  <c r="P91" i="1"/>
  <c r="P92" i="1"/>
  <c r="P93" i="1"/>
  <c r="Z93" i="1" s="1"/>
  <c r="P94" i="1"/>
  <c r="Z94" i="1" s="1"/>
  <c r="T94" i="1"/>
  <c r="P95" i="1"/>
  <c r="X95" i="1" s="1"/>
  <c r="R95" i="1"/>
  <c r="P96" i="1"/>
  <c r="P97" i="1"/>
  <c r="Z97" i="1" s="1"/>
  <c r="T97" i="1"/>
  <c r="P98" i="1"/>
  <c r="Z98" i="1" s="1"/>
  <c r="V98" i="1"/>
  <c r="X98" i="1"/>
  <c r="P99" i="1"/>
  <c r="R99" i="1" s="1"/>
  <c r="X99" i="1"/>
  <c r="Z99" i="1"/>
  <c r="P100" i="1"/>
  <c r="T100" i="1" s="1"/>
  <c r="P101" i="1"/>
  <c r="Z101" i="1" s="1"/>
  <c r="T101" i="1"/>
  <c r="P102" i="1"/>
  <c r="P103" i="1"/>
  <c r="P104" i="1"/>
  <c r="P105" i="1"/>
  <c r="Z105" i="1" s="1"/>
  <c r="P106" i="1"/>
  <c r="Z106" i="1" s="1"/>
  <c r="T106" i="1"/>
  <c r="P107" i="1"/>
  <c r="Z107" i="1" s="1"/>
  <c r="R107" i="1"/>
  <c r="P108" i="1"/>
  <c r="V108" i="1" s="1"/>
  <c r="P109" i="1"/>
  <c r="P110" i="1"/>
  <c r="Z110" i="1" s="1"/>
  <c r="T110" i="1"/>
  <c r="V110" i="1"/>
  <c r="X110" i="1"/>
  <c r="P111" i="1"/>
  <c r="R111" i="1"/>
  <c r="X111" i="1"/>
  <c r="Z111" i="1"/>
  <c r="P112" i="1"/>
  <c r="T112" i="1" s="1"/>
  <c r="P113" i="1"/>
  <c r="Z113" i="1" s="1"/>
  <c r="T113" i="1"/>
  <c r="P114" i="1"/>
  <c r="Z114" i="1" s="1"/>
  <c r="V114" i="1"/>
  <c r="X114" i="1"/>
  <c r="P115" i="1"/>
  <c r="R115" i="1" s="1"/>
  <c r="X115" i="1"/>
  <c r="Z115" i="1"/>
  <c r="P116" i="1"/>
  <c r="R116" i="1" s="1"/>
  <c r="P117" i="1"/>
  <c r="Z117" i="1" s="1"/>
  <c r="T117" i="1"/>
  <c r="P118" i="1"/>
  <c r="P119" i="1"/>
  <c r="P120" i="1"/>
  <c r="P121" i="1"/>
  <c r="Z121" i="1" s="1"/>
  <c r="P122" i="1"/>
  <c r="Z122" i="1" s="1"/>
  <c r="T122" i="1"/>
  <c r="P123" i="1"/>
  <c r="Z123" i="1" s="1"/>
  <c r="R123" i="1"/>
  <c r="P124" i="1"/>
  <c r="X124" i="1" s="1"/>
  <c r="P125" i="1"/>
  <c r="P126" i="1"/>
  <c r="Z126" i="1" s="1"/>
  <c r="T126" i="1"/>
  <c r="V126" i="1"/>
  <c r="X126" i="1"/>
  <c r="P127" i="1"/>
  <c r="R127" i="1"/>
  <c r="X127" i="1"/>
  <c r="Z127" i="1"/>
  <c r="P128" i="1"/>
  <c r="P129" i="1"/>
  <c r="Z129" i="1" s="1"/>
  <c r="T129" i="1"/>
  <c r="P130" i="1"/>
  <c r="Z130" i="1" s="1"/>
  <c r="V130" i="1"/>
  <c r="X130" i="1"/>
  <c r="P131" i="1"/>
  <c r="R131" i="1" s="1"/>
  <c r="X131" i="1"/>
  <c r="Z131" i="1"/>
  <c r="P132" i="1"/>
  <c r="X132" i="1" s="1"/>
  <c r="P133" i="1"/>
  <c r="Z133" i="1" s="1"/>
  <c r="T133" i="1"/>
  <c r="P134" i="1"/>
  <c r="V134" i="1"/>
  <c r="X134" i="1"/>
  <c r="P135" i="1"/>
  <c r="X135" i="1" s="1"/>
  <c r="T135" i="1"/>
  <c r="V135" i="1"/>
  <c r="Z135" i="1"/>
  <c r="P136" i="1"/>
  <c r="X136" i="1" s="1"/>
  <c r="T136" i="1"/>
  <c r="V136" i="1"/>
  <c r="P137" i="1"/>
  <c r="Z137" i="1" s="1"/>
  <c r="T137" i="1"/>
  <c r="X137" i="1"/>
  <c r="P138" i="1"/>
  <c r="R138" i="1" s="1"/>
  <c r="V138" i="1"/>
  <c r="X138" i="1"/>
  <c r="P139" i="1"/>
  <c r="X139" i="1"/>
  <c r="Z139" i="1"/>
  <c r="P140" i="1"/>
  <c r="R140" i="1"/>
  <c r="X140" i="1"/>
  <c r="Z140" i="1"/>
  <c r="P141" i="1"/>
  <c r="R141" i="1"/>
  <c r="T141" i="1"/>
  <c r="X141" i="1"/>
  <c r="Z141" i="1"/>
  <c r="P142" i="1"/>
  <c r="R142" i="1"/>
  <c r="T142" i="1"/>
  <c r="V142" i="1"/>
  <c r="X142" i="1"/>
  <c r="Z142" i="1"/>
  <c r="P143" i="1"/>
  <c r="R143" i="1" s="1"/>
  <c r="P144" i="1"/>
  <c r="T144" i="1" s="1"/>
  <c r="P145" i="1"/>
  <c r="Z145" i="1" s="1"/>
  <c r="R145" i="1"/>
  <c r="V145" i="1"/>
  <c r="P146" i="1"/>
  <c r="Z146" i="1" s="1"/>
  <c r="P147" i="1"/>
  <c r="X147" i="1" s="1"/>
  <c r="P148" i="1"/>
  <c r="P149" i="1"/>
  <c r="R149" i="1"/>
  <c r="T149" i="1"/>
  <c r="V149" i="1"/>
  <c r="X149" i="1"/>
  <c r="Z149" i="1"/>
  <c r="P150" i="1"/>
  <c r="V150" i="1"/>
  <c r="X150" i="1"/>
  <c r="P151" i="1"/>
  <c r="X151" i="1" s="1"/>
  <c r="T151" i="1"/>
  <c r="V151" i="1"/>
  <c r="Z151" i="1"/>
  <c r="P152" i="1"/>
  <c r="X152" i="1" s="1"/>
  <c r="T152" i="1"/>
  <c r="V152" i="1"/>
  <c r="Z152" i="1"/>
  <c r="P153" i="1"/>
  <c r="Z153" i="1" s="1"/>
  <c r="T153" i="1"/>
  <c r="X153" i="1"/>
  <c r="P154" i="1"/>
  <c r="Z154" i="1" s="1"/>
  <c r="X154" i="1"/>
  <c r="P155" i="1"/>
  <c r="X155" i="1"/>
  <c r="Z155" i="1"/>
  <c r="P156" i="1"/>
  <c r="R156" i="1" s="1"/>
  <c r="X156" i="1"/>
  <c r="Z156" i="1"/>
  <c r="P157" i="1"/>
  <c r="R157" i="1" s="1"/>
  <c r="T157" i="1"/>
  <c r="X157" i="1"/>
  <c r="Z157" i="1"/>
  <c r="P158" i="1"/>
  <c r="R158" i="1"/>
  <c r="T158" i="1"/>
  <c r="V158" i="1"/>
  <c r="X158" i="1"/>
  <c r="Z158" i="1"/>
  <c r="P159" i="1"/>
  <c r="R159" i="1" s="1"/>
  <c r="P160" i="1"/>
  <c r="R160" i="1" s="1"/>
  <c r="P161" i="1"/>
  <c r="R161" i="1"/>
  <c r="T161" i="1"/>
  <c r="X161" i="1"/>
  <c r="Z161" i="1"/>
  <c r="P162" i="1"/>
  <c r="R162" i="1"/>
  <c r="P163" i="1"/>
  <c r="T163" i="1"/>
  <c r="P164" i="1"/>
  <c r="T164" i="1"/>
  <c r="V164" i="1"/>
  <c r="X164" i="1"/>
  <c r="Z164" i="1"/>
  <c r="P165" i="1"/>
  <c r="R165" i="1"/>
  <c r="X165" i="1"/>
  <c r="P166" i="1"/>
  <c r="Z166" i="1" s="1"/>
  <c r="P167" i="1"/>
  <c r="X167" i="1" s="1"/>
  <c r="R167" i="1"/>
  <c r="Z167" i="1"/>
  <c r="P168" i="1"/>
  <c r="R168" i="1" s="1"/>
  <c r="P169" i="1"/>
  <c r="R169" i="1"/>
  <c r="T169" i="1"/>
  <c r="X169" i="1"/>
  <c r="Z169" i="1"/>
  <c r="P170" i="1"/>
  <c r="P171" i="1"/>
  <c r="Z171" i="1" s="1"/>
  <c r="T171" i="1"/>
  <c r="P172" i="1"/>
  <c r="T172" i="1"/>
  <c r="V172" i="1"/>
  <c r="X172" i="1"/>
  <c r="Z172" i="1"/>
  <c r="P173" i="1"/>
  <c r="V173" i="1" s="1"/>
  <c r="R173" i="1"/>
  <c r="Z173" i="1"/>
  <c r="P174" i="1"/>
  <c r="Z174" i="1" s="1"/>
  <c r="P175" i="1"/>
  <c r="X175" i="1" s="1"/>
  <c r="R175" i="1"/>
  <c r="Z175" i="1"/>
  <c r="P176" i="1"/>
  <c r="V176" i="1" s="1"/>
  <c r="P177" i="1"/>
  <c r="Q177" i="1" s="1"/>
  <c r="R177" i="1"/>
  <c r="T177" i="1"/>
  <c r="X177" i="1"/>
  <c r="Z177" i="1"/>
  <c r="P178" i="1"/>
  <c r="V178" i="1" s="1"/>
  <c r="P179" i="1"/>
  <c r="Q179" i="1" s="1"/>
  <c r="R179" i="1"/>
  <c r="T179" i="1"/>
  <c r="V179" i="1"/>
  <c r="X179" i="1"/>
  <c r="Z179" i="1"/>
  <c r="P180" i="1"/>
  <c r="V180" i="1" s="1"/>
  <c r="P181" i="1"/>
  <c r="Q181" i="1" s="1"/>
  <c r="P182" i="1"/>
  <c r="V182" i="1" s="1"/>
  <c r="P183" i="1"/>
  <c r="Q183" i="1" s="1"/>
  <c r="R183" i="1"/>
  <c r="T183" i="1"/>
  <c r="V183" i="1"/>
  <c r="Z183" i="1"/>
  <c r="P184" i="1"/>
  <c r="V184" i="1" s="1"/>
  <c r="P185" i="1"/>
  <c r="Q185" i="1" s="1"/>
  <c r="Z185" i="1"/>
  <c r="P186" i="1"/>
  <c r="V186" i="1" s="1"/>
  <c r="P187" i="1"/>
  <c r="Q187" i="1" s="1"/>
  <c r="R187" i="1"/>
  <c r="T187" i="1"/>
  <c r="Z187" i="1"/>
  <c r="P188" i="1"/>
  <c r="V188" i="1" s="1"/>
  <c r="P189" i="1"/>
  <c r="Q189" i="1" s="1"/>
  <c r="P190" i="1"/>
  <c r="V190" i="1" s="1"/>
  <c r="P191" i="1"/>
  <c r="Q191" i="1" s="1"/>
  <c r="R191" i="1"/>
  <c r="Z191" i="1"/>
  <c r="P192" i="1"/>
  <c r="V192" i="1" s="1"/>
  <c r="P193" i="1"/>
  <c r="Q193" i="1" s="1"/>
  <c r="R193" i="1"/>
  <c r="T193" i="1"/>
  <c r="V193" i="1"/>
  <c r="Z193" i="1"/>
  <c r="P194" i="1"/>
  <c r="V194" i="1" s="1"/>
  <c r="P195" i="1"/>
  <c r="Q195" i="1" s="1"/>
  <c r="R195" i="1"/>
  <c r="P196" i="1"/>
  <c r="V196" i="1" s="1"/>
  <c r="P197" i="1"/>
  <c r="Q197" i="1" s="1"/>
  <c r="T197" i="1"/>
  <c r="V197" i="1"/>
  <c r="Z197" i="1"/>
  <c r="P198" i="1"/>
  <c r="V198" i="1" s="1"/>
  <c r="P199" i="1"/>
  <c r="Q199" i="1" s="1"/>
  <c r="R199" i="1"/>
  <c r="Z199" i="1"/>
  <c r="P200" i="1"/>
  <c r="V200" i="1" s="1"/>
  <c r="P201" i="1"/>
  <c r="Q201" i="1" s="1"/>
  <c r="R201" i="1"/>
  <c r="T201" i="1"/>
  <c r="V201" i="1"/>
  <c r="Z201" i="1"/>
  <c r="P202" i="1"/>
  <c r="V202" i="1" s="1"/>
  <c r="P203" i="1"/>
  <c r="Q203" i="1" s="1"/>
  <c r="B3" i="5"/>
  <c r="N12" i="7"/>
  <c r="N13" i="7"/>
  <c r="N14" i="7"/>
  <c r="N15" i="7"/>
  <c r="N11" i="7"/>
  <c r="X10" i="1" l="1"/>
  <c r="R10" i="1"/>
  <c r="V10" i="1"/>
  <c r="X189" i="1"/>
  <c r="Z181" i="1"/>
  <c r="Z118" i="1"/>
  <c r="V118" i="1"/>
  <c r="X118" i="1"/>
  <c r="T118" i="1"/>
  <c r="S199" i="1"/>
  <c r="Z170" i="1"/>
  <c r="X170" i="1"/>
  <c r="V203" i="1"/>
  <c r="X199" i="1"/>
  <c r="Z195" i="1"/>
  <c r="V185" i="1"/>
  <c r="T203" i="1"/>
  <c r="S201" i="1"/>
  <c r="V199" i="1"/>
  <c r="R197" i="1"/>
  <c r="V195" i="1"/>
  <c r="V191" i="1"/>
  <c r="T189" i="1"/>
  <c r="S187" i="1"/>
  <c r="T185" i="1"/>
  <c r="S183" i="1"/>
  <c r="T181" i="1"/>
  <c r="S177" i="1"/>
  <c r="X173" i="1"/>
  <c r="V170" i="1"/>
  <c r="V165" i="1"/>
  <c r="T165" i="1"/>
  <c r="V155" i="1"/>
  <c r="R155" i="1"/>
  <c r="T150" i="1"/>
  <c r="R150" i="1"/>
  <c r="Z150" i="1"/>
  <c r="V139" i="1"/>
  <c r="R139" i="1"/>
  <c r="T134" i="1"/>
  <c r="R134" i="1"/>
  <c r="Z134" i="1"/>
  <c r="Z102" i="1"/>
  <c r="V102" i="1"/>
  <c r="X102" i="1"/>
  <c r="T102" i="1"/>
  <c r="Z90" i="1"/>
  <c r="V90" i="1"/>
  <c r="X90" i="1"/>
  <c r="T90" i="1"/>
  <c r="Q74" i="1"/>
  <c r="S74" i="1" s="1"/>
  <c r="T74" i="1"/>
  <c r="X74" i="1"/>
  <c r="R74" i="1"/>
  <c r="Q32" i="1"/>
  <c r="T32" i="1"/>
  <c r="W32" i="1" s="1"/>
  <c r="Z32" i="1"/>
  <c r="U32" i="1"/>
  <c r="R32" i="1"/>
  <c r="X32" i="1"/>
  <c r="X203" i="1"/>
  <c r="V79" i="1"/>
  <c r="X79" i="1"/>
  <c r="T79" i="1"/>
  <c r="Q18" i="1"/>
  <c r="T18" i="1"/>
  <c r="Z18" i="1"/>
  <c r="U18" i="1"/>
  <c r="R18" i="1"/>
  <c r="X18" i="1"/>
  <c r="S195" i="1"/>
  <c r="S191" i="1"/>
  <c r="V189" i="1"/>
  <c r="V181" i="1"/>
  <c r="Z163" i="1"/>
  <c r="V163" i="1"/>
  <c r="X148" i="1"/>
  <c r="T148" i="1"/>
  <c r="Z109" i="1"/>
  <c r="T109" i="1"/>
  <c r="X103" i="1"/>
  <c r="Z103" i="1"/>
  <c r="R103" i="1"/>
  <c r="X91" i="1"/>
  <c r="Z91" i="1"/>
  <c r="R91" i="1"/>
  <c r="X78" i="1"/>
  <c r="AA78" i="1" s="1"/>
  <c r="Z78" i="1"/>
  <c r="T78" i="1"/>
  <c r="Q62" i="1"/>
  <c r="T62" i="1"/>
  <c r="V62" i="1"/>
  <c r="R62" i="1"/>
  <c r="Z62" i="1"/>
  <c r="Q60" i="1"/>
  <c r="S60" i="1" s="1"/>
  <c r="T60" i="1"/>
  <c r="V60" i="1"/>
  <c r="R60" i="1"/>
  <c r="Z60" i="1"/>
  <c r="Q54" i="1"/>
  <c r="T54" i="1"/>
  <c r="V54" i="1"/>
  <c r="R54" i="1"/>
  <c r="Z54" i="1"/>
  <c r="Q42" i="1"/>
  <c r="S42" i="1" s="1"/>
  <c r="T42" i="1"/>
  <c r="V42" i="1"/>
  <c r="R42" i="1"/>
  <c r="Z42" i="1"/>
  <c r="Z203" i="1"/>
  <c r="R203" i="1"/>
  <c r="S203" i="1" s="1"/>
  <c r="T199" i="1"/>
  <c r="S197" i="1"/>
  <c r="T195" i="1"/>
  <c r="S193" i="1"/>
  <c r="T191" i="1"/>
  <c r="Z189" i="1"/>
  <c r="R189" i="1"/>
  <c r="S189" i="1" s="1"/>
  <c r="V187" i="1"/>
  <c r="R185" i="1"/>
  <c r="S185" i="1" s="1"/>
  <c r="R181" i="1"/>
  <c r="S181" i="1" s="1"/>
  <c r="S179" i="1"/>
  <c r="V177" i="1"/>
  <c r="X176" i="1"/>
  <c r="T173" i="1"/>
  <c r="V171" i="1"/>
  <c r="R170" i="1"/>
  <c r="Z165" i="1"/>
  <c r="Z162" i="1"/>
  <c r="X162" i="1"/>
  <c r="V162" i="1"/>
  <c r="Z125" i="1"/>
  <c r="T125" i="1"/>
  <c r="X119" i="1"/>
  <c r="Z119" i="1"/>
  <c r="R119" i="1"/>
  <c r="T80" i="1"/>
  <c r="X80" i="1"/>
  <c r="R80" i="1"/>
  <c r="Q70" i="1"/>
  <c r="T70" i="1"/>
  <c r="X70" i="1"/>
  <c r="R70" i="1"/>
  <c r="Q34" i="1"/>
  <c r="T34" i="1"/>
  <c r="V34" i="1"/>
  <c r="R34" i="1"/>
  <c r="Z34" i="1"/>
  <c r="V18" i="1"/>
  <c r="Q16" i="1"/>
  <c r="T16" i="1"/>
  <c r="W16" i="1" s="1"/>
  <c r="Z16" i="1"/>
  <c r="U16" i="1"/>
  <c r="R16" i="1"/>
  <c r="X16" i="1"/>
  <c r="Z136" i="1"/>
  <c r="X123" i="1"/>
  <c r="V122" i="1"/>
  <c r="X107" i="1"/>
  <c r="AA107" i="1" s="1"/>
  <c r="V106" i="1"/>
  <c r="V94" i="1"/>
  <c r="V87" i="1"/>
  <c r="X84" i="1"/>
  <c r="T44" i="1"/>
  <c r="S40" i="1"/>
  <c r="T36" i="1"/>
  <c r="Z30" i="1"/>
  <c r="T30" i="1"/>
  <c r="W30" i="1" s="1"/>
  <c r="Z28" i="1"/>
  <c r="T28" i="1"/>
  <c r="Z26" i="1"/>
  <c r="T26" i="1"/>
  <c r="W26" i="1" s="1"/>
  <c r="Z14" i="1"/>
  <c r="T14" i="1"/>
  <c r="Z12" i="1"/>
  <c r="T12" i="1"/>
  <c r="Z10" i="1"/>
  <c r="T10" i="1"/>
  <c r="W10" i="1" s="1"/>
  <c r="Z6" i="1"/>
  <c r="T6" i="1"/>
  <c r="X6" i="1"/>
  <c r="R6" i="1"/>
  <c r="S6" i="1" s="1"/>
  <c r="S44" i="1"/>
  <c r="S36" i="1"/>
  <c r="S30" i="1"/>
  <c r="S28" i="1"/>
  <c r="S26" i="1"/>
  <c r="W22" i="1"/>
  <c r="W20" i="1"/>
  <c r="S14" i="1"/>
  <c r="S12" i="1"/>
  <c r="S10" i="1"/>
  <c r="V154" i="1"/>
  <c r="R146" i="1"/>
  <c r="T130" i="1"/>
  <c r="X122" i="1"/>
  <c r="T121" i="1"/>
  <c r="T114" i="1"/>
  <c r="W114" i="1" s="1"/>
  <c r="X106" i="1"/>
  <c r="T105" i="1"/>
  <c r="T98" i="1"/>
  <c r="X94" i="1"/>
  <c r="T93" i="1"/>
  <c r="Z84" i="1"/>
  <c r="S76" i="1"/>
  <c r="S72" i="1"/>
  <c r="Z68" i="1"/>
  <c r="R68" i="1"/>
  <c r="Z66" i="1"/>
  <c r="R66" i="1"/>
  <c r="S66" i="1" s="1"/>
  <c r="Z64" i="1"/>
  <c r="R64" i="1"/>
  <c r="S64" i="1" s="1"/>
  <c r="Z58" i="1"/>
  <c r="R58" i="1"/>
  <c r="Z56" i="1"/>
  <c r="R56" i="1"/>
  <c r="S56" i="1" s="1"/>
  <c r="Z52" i="1"/>
  <c r="R52" i="1"/>
  <c r="S52" i="1" s="1"/>
  <c r="Z50" i="1"/>
  <c r="R50" i="1"/>
  <c r="Z48" i="1"/>
  <c r="R48" i="1"/>
  <c r="S48" i="1" s="1"/>
  <c r="S46" i="1"/>
  <c r="V44" i="1"/>
  <c r="S38" i="1"/>
  <c r="V36" i="1"/>
  <c r="U30" i="1"/>
  <c r="U28" i="1"/>
  <c r="U26" i="1"/>
  <c r="S24" i="1"/>
  <c r="X22" i="1"/>
  <c r="R22" i="1"/>
  <c r="S22" i="1" s="1"/>
  <c r="U14" i="1"/>
  <c r="U12" i="1"/>
  <c r="U10" i="1"/>
  <c r="U6" i="1"/>
  <c r="Z8" i="1"/>
  <c r="R8" i="1"/>
  <c r="S8" i="1" s="1"/>
  <c r="T8" i="1"/>
  <c r="U8" i="1"/>
  <c r="V8" i="1"/>
  <c r="X8" i="1"/>
  <c r="W183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S77" i="1" s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S69" i="1" s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W142" i="1" s="1"/>
  <c r="U141" i="1"/>
  <c r="Q141" i="1"/>
  <c r="S141" i="1" s="1"/>
  <c r="Y141" i="1"/>
  <c r="AA141" i="1" s="1"/>
  <c r="Q88" i="1"/>
  <c r="S88" i="1" s="1"/>
  <c r="Y88" i="1"/>
  <c r="V88" i="1"/>
  <c r="U88" i="1"/>
  <c r="U79" i="1"/>
  <c r="W79" i="1" s="1"/>
  <c r="R79" i="1"/>
  <c r="Z79" i="1"/>
  <c r="Q79" i="1"/>
  <c r="S79" i="1" s="1"/>
  <c r="Y79" i="1"/>
  <c r="AA79" i="1" s="1"/>
  <c r="U55" i="1"/>
  <c r="T55" i="1"/>
  <c r="W55" i="1" s="1"/>
  <c r="R55" i="1"/>
  <c r="Z55" i="1"/>
  <c r="AA55" i="1" s="1"/>
  <c r="Q55" i="1"/>
  <c r="Y55" i="1"/>
  <c r="V23" i="1"/>
  <c r="U23" i="1"/>
  <c r="T23" i="1"/>
  <c r="R23" i="1"/>
  <c r="Z23" i="1"/>
  <c r="Q23" i="1"/>
  <c r="S23" i="1" s="1"/>
  <c r="Y23" i="1"/>
  <c r="V7" i="1"/>
  <c r="U7" i="1"/>
  <c r="T7" i="1"/>
  <c r="R7" i="1"/>
  <c r="Z7" i="1"/>
  <c r="Q7" i="1"/>
  <c r="Y7" i="1"/>
  <c r="X196" i="1"/>
  <c r="U203" i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Y184" i="1"/>
  <c r="Q184" i="1"/>
  <c r="U183" i="1"/>
  <c r="Y182" i="1"/>
  <c r="Q182" i="1"/>
  <c r="U181" i="1"/>
  <c r="W181" i="1" s="1"/>
  <c r="Y180" i="1"/>
  <c r="Q180" i="1"/>
  <c r="U179" i="1"/>
  <c r="W179" i="1" s="1"/>
  <c r="Y178" i="1"/>
  <c r="Q178" i="1"/>
  <c r="U177" i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S50" i="1"/>
  <c r="X21" i="1"/>
  <c r="X5" i="1"/>
  <c r="U159" i="1"/>
  <c r="Q159" i="1"/>
  <c r="S159" i="1" s="1"/>
  <c r="Y159" i="1"/>
  <c r="Q116" i="1"/>
  <c r="S116" i="1" s="1"/>
  <c r="Y116" i="1"/>
  <c r="U116" i="1"/>
  <c r="Q170" i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Y103" i="1"/>
  <c r="AA103" i="1" s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Y81" i="1"/>
  <c r="U57" i="1"/>
  <c r="T57" i="1"/>
  <c r="W57" i="1" s="1"/>
  <c r="R57" i="1"/>
  <c r="Z57" i="1"/>
  <c r="Q57" i="1"/>
  <c r="S57" i="1" s="1"/>
  <c r="Y57" i="1"/>
  <c r="V25" i="1"/>
  <c r="U25" i="1"/>
  <c r="T25" i="1"/>
  <c r="W25" i="1" s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AA150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V77" i="1"/>
  <c r="X75" i="1"/>
  <c r="AA75" i="1" s="1"/>
  <c r="X73" i="1"/>
  <c r="AA73" i="1" s="1"/>
  <c r="X71" i="1"/>
  <c r="AA71" i="1" s="1"/>
  <c r="X69" i="1"/>
  <c r="AA69" i="1" s="1"/>
  <c r="S68" i="1"/>
  <c r="X53" i="1"/>
  <c r="AA53" i="1" s="1"/>
  <c r="AA23" i="1"/>
  <c r="Q160" i="1"/>
  <c r="S160" i="1" s="1"/>
  <c r="Y160" i="1"/>
  <c r="U160" i="1"/>
  <c r="U143" i="1"/>
  <c r="Q143" i="1"/>
  <c r="S143" i="1" s="1"/>
  <c r="Y143" i="1"/>
  <c r="Q112" i="1"/>
  <c r="Y112" i="1"/>
  <c r="U112" i="1"/>
  <c r="W112" i="1" s="1"/>
  <c r="Q100" i="1"/>
  <c r="S100" i="1" s="1"/>
  <c r="Y100" i="1"/>
  <c r="U100" i="1"/>
  <c r="Q86" i="1"/>
  <c r="S86" i="1" s="1"/>
  <c r="Y86" i="1"/>
  <c r="V86" i="1"/>
  <c r="U86" i="1"/>
  <c r="W86" i="1" s="1"/>
  <c r="U171" i="1"/>
  <c r="W171" i="1" s="1"/>
  <c r="Q171" i="1"/>
  <c r="Y171" i="1"/>
  <c r="Q154" i="1"/>
  <c r="Y154" i="1"/>
  <c r="AA154" i="1" s="1"/>
  <c r="U154" i="1"/>
  <c r="U83" i="1"/>
  <c r="R83" i="1"/>
  <c r="Z83" i="1"/>
  <c r="AA83" i="1" s="1"/>
  <c r="Q83" i="1"/>
  <c r="Y83" i="1"/>
  <c r="U59" i="1"/>
  <c r="T59" i="1"/>
  <c r="R59" i="1"/>
  <c r="Z59" i="1"/>
  <c r="Q59" i="1"/>
  <c r="S59" i="1" s="1"/>
  <c r="Y59" i="1"/>
  <c r="V27" i="1"/>
  <c r="U27" i="1"/>
  <c r="T27" i="1"/>
  <c r="W27" i="1" s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W88" i="1"/>
  <c r="X86" i="1"/>
  <c r="X77" i="1"/>
  <c r="AA77" i="1" s="1"/>
  <c r="AA25" i="1"/>
  <c r="Q108" i="1"/>
  <c r="S108" i="1" s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AA126" i="1" s="1"/>
  <c r="U126" i="1"/>
  <c r="Q122" i="1"/>
  <c r="Y122" i="1"/>
  <c r="AA122" i="1" s="1"/>
  <c r="U122" i="1"/>
  <c r="Q118" i="1"/>
  <c r="Y118" i="1"/>
  <c r="AA118" i="1" s="1"/>
  <c r="U118" i="1"/>
  <c r="W118" i="1" s="1"/>
  <c r="Q114" i="1"/>
  <c r="Y114" i="1"/>
  <c r="AA114" i="1" s="1"/>
  <c r="U114" i="1"/>
  <c r="Q110" i="1"/>
  <c r="Y110" i="1"/>
  <c r="AA110" i="1" s="1"/>
  <c r="U110" i="1"/>
  <c r="Q106" i="1"/>
  <c r="Y106" i="1"/>
  <c r="AA106" i="1" s="1"/>
  <c r="U106" i="1"/>
  <c r="W106" i="1" s="1"/>
  <c r="Q102" i="1"/>
  <c r="Y102" i="1"/>
  <c r="U102" i="1"/>
  <c r="Q98" i="1"/>
  <c r="Y98" i="1"/>
  <c r="AA98" i="1" s="1"/>
  <c r="U98" i="1"/>
  <c r="Q94" i="1"/>
  <c r="Y94" i="1"/>
  <c r="AA94" i="1" s="1"/>
  <c r="U94" i="1"/>
  <c r="Q90" i="1"/>
  <c r="Y90" i="1"/>
  <c r="U90" i="1"/>
  <c r="W90" i="1" s="1"/>
  <c r="U85" i="1"/>
  <c r="R85" i="1"/>
  <c r="Z85" i="1"/>
  <c r="AA85" i="1" s="1"/>
  <c r="Q85" i="1"/>
  <c r="S85" i="1" s="1"/>
  <c r="Y85" i="1"/>
  <c r="Q78" i="1"/>
  <c r="Y78" i="1"/>
  <c r="V78" i="1"/>
  <c r="U78" i="1"/>
  <c r="U61" i="1"/>
  <c r="T61" i="1"/>
  <c r="R61" i="1"/>
  <c r="Z61" i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S13" i="1" s="1"/>
  <c r="Y13" i="1"/>
  <c r="X194" i="1"/>
  <c r="X192" i="1"/>
  <c r="AA192" i="1" s="1"/>
  <c r="X180" i="1"/>
  <c r="X178" i="1"/>
  <c r="Z198" i="1"/>
  <c r="R198" i="1"/>
  <c r="Z196" i="1"/>
  <c r="R188" i="1"/>
  <c r="Z184" i="1"/>
  <c r="V175" i="1"/>
  <c r="T160" i="1"/>
  <c r="V124" i="1"/>
  <c r="T200" i="1"/>
  <c r="W200" i="1" s="1"/>
  <c r="T196" i="1"/>
  <c r="X195" i="1"/>
  <c r="T194" i="1"/>
  <c r="T192" i="1"/>
  <c r="W192" i="1" s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Y144" i="1"/>
  <c r="U144" i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U150" i="1"/>
  <c r="W150" i="1" s="1"/>
  <c r="U149" i="1"/>
  <c r="W149" i="1" s="1"/>
  <c r="Q149" i="1"/>
  <c r="S149" i="1" s="1"/>
  <c r="Y149" i="1"/>
  <c r="AA149" i="1" s="1"/>
  <c r="Q134" i="1"/>
  <c r="Y134" i="1"/>
  <c r="AA134" i="1" s="1"/>
  <c r="U134" i="1"/>
  <c r="W134" i="1" s="1"/>
  <c r="U87" i="1"/>
  <c r="R87" i="1"/>
  <c r="Z87" i="1"/>
  <c r="Q87" i="1"/>
  <c r="S87" i="1" s="1"/>
  <c r="Y87" i="1"/>
  <c r="Q80" i="1"/>
  <c r="Y80" i="1"/>
  <c r="V80" i="1"/>
  <c r="W80" i="1" s="1"/>
  <c r="U80" i="1"/>
  <c r="U63" i="1"/>
  <c r="T63" i="1"/>
  <c r="R63" i="1"/>
  <c r="Z63" i="1"/>
  <c r="Q63" i="1"/>
  <c r="Y63" i="1"/>
  <c r="V31" i="1"/>
  <c r="U31" i="1"/>
  <c r="T31" i="1"/>
  <c r="R31" i="1"/>
  <c r="Z31" i="1"/>
  <c r="AA31" i="1" s="1"/>
  <c r="Q31" i="1"/>
  <c r="Y31" i="1"/>
  <c r="V15" i="1"/>
  <c r="U15" i="1"/>
  <c r="T15" i="1"/>
  <c r="R15" i="1"/>
  <c r="Z15" i="1"/>
  <c r="Q15" i="1"/>
  <c r="S15" i="1" s="1"/>
  <c r="Y15" i="1"/>
  <c r="X186" i="1"/>
  <c r="AA80" i="1"/>
  <c r="R202" i="1"/>
  <c r="R192" i="1"/>
  <c r="Z190" i="1"/>
  <c r="Z188" i="1"/>
  <c r="R186" i="1"/>
  <c r="T168" i="1"/>
  <c r="V167" i="1"/>
  <c r="T159" i="1"/>
  <c r="W159" i="1" s="1"/>
  <c r="V144" i="1"/>
  <c r="T143" i="1"/>
  <c r="W143" i="1" s="1"/>
  <c r="T202" i="1"/>
  <c r="X201" i="1"/>
  <c r="T198" i="1"/>
  <c r="X197" i="1"/>
  <c r="X193" i="1"/>
  <c r="T190" i="1"/>
  <c r="W190" i="1" s="1"/>
  <c r="T186" i="1"/>
  <c r="X185" i="1"/>
  <c r="T184" i="1"/>
  <c r="W184" i="1" s="1"/>
  <c r="X183" i="1"/>
  <c r="AA183" i="1" s="1"/>
  <c r="T180" i="1"/>
  <c r="V168" i="1"/>
  <c r="X166" i="1"/>
  <c r="V160" i="1"/>
  <c r="V159" i="1"/>
  <c r="Y203" i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T154" i="1"/>
  <c r="W154" i="1" s="1"/>
  <c r="R152" i="1"/>
  <c r="R151" i="1"/>
  <c r="X144" i="1"/>
  <c r="X143" i="1"/>
  <c r="V141" i="1"/>
  <c r="W141" i="1" s="1"/>
  <c r="V140" i="1"/>
  <c r="T139" i="1"/>
  <c r="W139" i="1" s="1"/>
  <c r="T138" i="1"/>
  <c r="W138" i="1" s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W101" i="1" s="1"/>
  <c r="Q101" i="1"/>
  <c r="Y101" i="1"/>
  <c r="U97" i="1"/>
  <c r="W97" i="1" s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W82" i="1" s="1"/>
  <c r="U65" i="1"/>
  <c r="T65" i="1"/>
  <c r="R65" i="1"/>
  <c r="Z65" i="1"/>
  <c r="Q65" i="1"/>
  <c r="Y65" i="1"/>
  <c r="AA65" i="1" s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W130" i="1"/>
  <c r="AA127" i="1"/>
  <c r="W126" i="1"/>
  <c r="AA123" i="1"/>
  <c r="W122" i="1"/>
  <c r="AA115" i="1"/>
  <c r="AA111" i="1"/>
  <c r="W110" i="1"/>
  <c r="W102" i="1"/>
  <c r="AA99" i="1"/>
  <c r="W98" i="1"/>
  <c r="W94" i="1"/>
  <c r="AA91" i="1"/>
  <c r="W87" i="1"/>
  <c r="W78" i="1"/>
  <c r="AA61" i="1"/>
  <c r="AA15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Y146" i="1"/>
  <c r="U146" i="1"/>
  <c r="U145" i="1"/>
  <c r="Q145" i="1"/>
  <c r="S145" i="1" s="1"/>
  <c r="Y145" i="1"/>
  <c r="Q84" i="1"/>
  <c r="S84" i="1" s="1"/>
  <c r="Y84" i="1"/>
  <c r="V84" i="1"/>
  <c r="U84" i="1"/>
  <c r="W84" i="1" s="1"/>
  <c r="U67" i="1"/>
  <c r="T67" i="1"/>
  <c r="R67" i="1"/>
  <c r="Z67" i="1"/>
  <c r="Q67" i="1"/>
  <c r="Y67" i="1"/>
  <c r="U51" i="1"/>
  <c r="T51" i="1"/>
  <c r="R51" i="1"/>
  <c r="Z51" i="1"/>
  <c r="Q51" i="1"/>
  <c r="Y51" i="1"/>
  <c r="AA51" i="1" s="1"/>
  <c r="V19" i="1"/>
  <c r="U19" i="1"/>
  <c r="T19" i="1"/>
  <c r="R19" i="1"/>
  <c r="Z19" i="1"/>
  <c r="Q19" i="1"/>
  <c r="Y19" i="1"/>
  <c r="AA19" i="1" s="1"/>
  <c r="X168" i="1"/>
  <c r="AA168" i="1" s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V65" i="1"/>
  <c r="AA63" i="1"/>
  <c r="S62" i="1"/>
  <c r="V49" i="1"/>
  <c r="X47" i="1"/>
  <c r="AA47" i="1" s="1"/>
  <c r="X45" i="1"/>
  <c r="X43" i="1"/>
  <c r="AA43" i="1" s="1"/>
  <c r="X41" i="1"/>
  <c r="X39" i="1"/>
  <c r="AA39" i="1" s="1"/>
  <c r="X37" i="1"/>
  <c r="X35" i="1"/>
  <c r="AA35" i="1" s="1"/>
  <c r="X33" i="1"/>
  <c r="X17" i="1"/>
  <c r="U76" i="1"/>
  <c r="U74" i="1"/>
  <c r="U72" i="1"/>
  <c r="W72" i="1" s="1"/>
  <c r="U70" i="1"/>
  <c r="W70" i="1" s="1"/>
  <c r="U68" i="1"/>
  <c r="W68" i="1" s="1"/>
  <c r="U66" i="1"/>
  <c r="W66" i="1" s="1"/>
  <c r="U64" i="1"/>
  <c r="W64" i="1" s="1"/>
  <c r="U62" i="1"/>
  <c r="W62" i="1" s="1"/>
  <c r="U60" i="1"/>
  <c r="W60" i="1" s="1"/>
  <c r="U58" i="1"/>
  <c r="W58" i="1" s="1"/>
  <c r="U56" i="1"/>
  <c r="W56" i="1" s="1"/>
  <c r="U54" i="1"/>
  <c r="W54" i="1" s="1"/>
  <c r="U52" i="1"/>
  <c r="W52" i="1" s="1"/>
  <c r="U50" i="1"/>
  <c r="W50" i="1" s="1"/>
  <c r="U48" i="1"/>
  <c r="W48" i="1" s="1"/>
  <c r="U46" i="1"/>
  <c r="W46" i="1" s="1"/>
  <c r="U44" i="1"/>
  <c r="U42" i="1"/>
  <c r="U40" i="1"/>
  <c r="W40" i="1" s="1"/>
  <c r="U38" i="1"/>
  <c r="W38" i="1" s="1"/>
  <c r="U36" i="1"/>
  <c r="U34" i="1"/>
  <c r="W34" i="1" s="1"/>
  <c r="V76" i="1"/>
  <c r="V74" i="1"/>
  <c r="V72" i="1"/>
  <c r="V70" i="1"/>
  <c r="Y76" i="1"/>
  <c r="AA76" i="1" s="1"/>
  <c r="Y74" i="1"/>
  <c r="AA74" i="1" s="1"/>
  <c r="Y72" i="1"/>
  <c r="AA72" i="1" s="1"/>
  <c r="Y70" i="1"/>
  <c r="AA70" i="1" s="1"/>
  <c r="Y68" i="1"/>
  <c r="AA68" i="1" s="1"/>
  <c r="Y66" i="1"/>
  <c r="AA66" i="1" s="1"/>
  <c r="Y64" i="1"/>
  <c r="AA64" i="1" s="1"/>
  <c r="Y62" i="1"/>
  <c r="AA62" i="1" s="1"/>
  <c r="Y60" i="1"/>
  <c r="Y58" i="1"/>
  <c r="AA58" i="1" s="1"/>
  <c r="Y56" i="1"/>
  <c r="AA56" i="1" s="1"/>
  <c r="Y54" i="1"/>
  <c r="AA54" i="1" s="1"/>
  <c r="Y52" i="1"/>
  <c r="AA52" i="1" s="1"/>
  <c r="Y50" i="1"/>
  <c r="AA50" i="1" s="1"/>
  <c r="Y48" i="1"/>
  <c r="AA48" i="1" s="1"/>
  <c r="Y46" i="1"/>
  <c r="AA46" i="1" s="1"/>
  <c r="Y44" i="1"/>
  <c r="AA44" i="1" s="1"/>
  <c r="Y42" i="1"/>
  <c r="AA42" i="1" s="1"/>
  <c r="Y40" i="1"/>
  <c r="AA40" i="1" s="1"/>
  <c r="Y38" i="1"/>
  <c r="AA38" i="1" s="1"/>
  <c r="Y36" i="1"/>
  <c r="AA36" i="1" s="1"/>
  <c r="Y34" i="1"/>
  <c r="AA34" i="1" s="1"/>
  <c r="Y32" i="1"/>
  <c r="Y30" i="1"/>
  <c r="AA30" i="1" s="1"/>
  <c r="Y28" i="1"/>
  <c r="AA28" i="1" s="1"/>
  <c r="Y26" i="1"/>
  <c r="AA26" i="1" s="1"/>
  <c r="Y24" i="1"/>
  <c r="AA24" i="1" s="1"/>
  <c r="Y22" i="1"/>
  <c r="AA22" i="1" s="1"/>
  <c r="Y20" i="1"/>
  <c r="AA20" i="1" s="1"/>
  <c r="Y18" i="1"/>
  <c r="AA18" i="1" s="1"/>
  <c r="Y16" i="1"/>
  <c r="Y14" i="1"/>
  <c r="AA14" i="1" s="1"/>
  <c r="Y12" i="1"/>
  <c r="Y10" i="1"/>
  <c r="Y8" i="1"/>
  <c r="Y6" i="1"/>
  <c r="B2" i="5"/>
  <c r="AA10" i="1" l="1"/>
  <c r="AA7" i="1"/>
  <c r="S7" i="1"/>
  <c r="AA159" i="1"/>
  <c r="AA182" i="1"/>
  <c r="AA12" i="1"/>
  <c r="S146" i="1"/>
  <c r="AA59" i="1"/>
  <c r="W155" i="1"/>
  <c r="AA132" i="1"/>
  <c r="S144" i="1"/>
  <c r="AA11" i="1"/>
  <c r="W95" i="1"/>
  <c r="W103" i="1"/>
  <c r="W111" i="1"/>
  <c r="W119" i="1"/>
  <c r="AA128" i="1"/>
  <c r="W156" i="1"/>
  <c r="W61" i="1"/>
  <c r="AA90" i="1"/>
  <c r="S137" i="1"/>
  <c r="AA202" i="1"/>
  <c r="S154" i="1"/>
  <c r="W100" i="1"/>
  <c r="W92" i="1"/>
  <c r="AA109" i="1"/>
  <c r="W128" i="1"/>
  <c r="S103" i="1"/>
  <c r="S170" i="1"/>
  <c r="AA21" i="1"/>
  <c r="AA176" i="1"/>
  <c r="W195" i="1"/>
  <c r="W203" i="1"/>
  <c r="W14" i="1"/>
  <c r="S16" i="1"/>
  <c r="W18" i="1"/>
  <c r="AA143" i="1"/>
  <c r="AA174" i="1"/>
  <c r="W42" i="1"/>
  <c r="W74" i="1"/>
  <c r="AA67" i="1"/>
  <c r="AA84" i="1"/>
  <c r="W33" i="1"/>
  <c r="S35" i="1"/>
  <c r="W41" i="1"/>
  <c r="S43" i="1"/>
  <c r="AA49" i="1"/>
  <c r="W49" i="1"/>
  <c r="S93" i="1"/>
  <c r="S109" i="1"/>
  <c r="S125" i="1"/>
  <c r="W129" i="1"/>
  <c r="S166" i="1"/>
  <c r="AA203" i="1"/>
  <c r="AA186" i="1"/>
  <c r="S80" i="1"/>
  <c r="S134" i="1"/>
  <c r="S61" i="1"/>
  <c r="AA102" i="1"/>
  <c r="W11" i="1"/>
  <c r="S112" i="1"/>
  <c r="W177" i="1"/>
  <c r="W185" i="1"/>
  <c r="W28" i="1"/>
  <c r="S18" i="1"/>
  <c r="S32" i="1"/>
  <c r="AA60" i="1"/>
  <c r="AA6" i="1"/>
  <c r="AA8" i="1"/>
  <c r="AA16" i="1"/>
  <c r="AA32" i="1"/>
  <c r="W36" i="1"/>
  <c r="W44" i="1"/>
  <c r="W76" i="1"/>
  <c r="AA37" i="1"/>
  <c r="AA45" i="1"/>
  <c r="S67" i="1"/>
  <c r="S33" i="1"/>
  <c r="W39" i="1"/>
  <c r="S49" i="1"/>
  <c r="AA29" i="1"/>
  <c r="W180" i="1"/>
  <c r="W198" i="1"/>
  <c r="AA87" i="1"/>
  <c r="W144" i="1"/>
  <c r="AA86" i="1"/>
  <c r="S81" i="1"/>
  <c r="AA82" i="1"/>
  <c r="W174" i="1"/>
  <c r="S186" i="1"/>
  <c r="S202" i="1"/>
  <c r="W6" i="1"/>
  <c r="W12" i="1"/>
  <c r="S34" i="1"/>
  <c r="S70" i="1"/>
  <c r="S54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F4" i="4" l="1"/>
  <c r="E8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<sst xmlns="http://schemas.openxmlformats.org/spreadsheetml/2006/main" count="1048" uniqueCount="138">
  <si>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</si>
  <si>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</si>
  <si>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</si>
  <si>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</si>
  <si>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</si>
  <si>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</si>
  <si>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</si>
  <si>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</si>
  <si>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</si>
  <si>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</si>
  <si>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</si>
  <si>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</si>
  <si>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</si>
  <si>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</si>
  <si>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</si>
  <si>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</si>
  <si>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</si>
  <si>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</si>
  <si>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</si>
  <si>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</si>
  <si>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</si>
  <si>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</si>
  <si>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</si>
  <si>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</si>
  <si>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</si>
  <si>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</si>
  <si>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</si>
  <si>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</si>
  <si>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</si>
  <si>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</si>
  <si>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</si>
  <si>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</si>
  <si>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</si>
  <si>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</si>
  <si>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</si>
  <si>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</si>
  <si>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</si>
  <si>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</si>
  <si>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</si>
  <si>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</si>
  <si>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</si>
  <si>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</si>
  <si>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</si>
  <si>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</si>
  <si>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</si>
  <si>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</si>
  <si>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</si>
  <si>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</si>
  <si>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</si>
  <si>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</si>
  <si>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</si>
  <si>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</si>
  <si>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</si>
  <si>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</si>
  <si>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</si>
  <si>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</si>
  <si>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</si>
  <si>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</si>
  <si>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</si>
  <si>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</si>
  <si>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</si>
  <si>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</si>
  <si>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</si>
  <si>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</si>
  <si>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</si>
  <si>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</si>
  <si>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</si>
  <si>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</si>
  <si>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</si>
  <si>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</si>
  <si>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</si>
  <si>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</si>
  <si>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</si>
  <si>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</si>
  <si>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</si>
  <si>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</si>
  <si>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</si>
  <si>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</si>
  <si>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</si>
  <si>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</si>
  <si>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</si>
  <si>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</si>
  <si>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</si>
  <si>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</si>
  <si>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</si>
  <si>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</si>
  <si>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</si>
  <si>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</si>
  <si>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</si>
  <si>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</si>
  <si>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</si>
  <si>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</si>
  <si>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</si>
  <si>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</si>
  <si>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</si>
  <si>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</si>
  <si>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</si>
  <si>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</si>
  <si>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</si>
  <si>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</si>
  <si>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</si>
  <si>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</si>
  <si>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</si>
  <si>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</si>
  <si>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</si>
  <si>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</si>
  <si>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</si>
  <si>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</si>
  <si>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</si>
  <si>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</si>
  <si>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</si>
  <si>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</si>
  <si>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</si>
  <si>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</si>
  <si>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</si>
  <si>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</si>
  <si>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</si>
  <si>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</si>
  <si>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</si>
  <si>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</si>
  <si>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</si>
  <si>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</si>
  <si>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</si>
  <si>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</si>
  <si>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</si>
  <si>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</si>
  <si>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</si>
  <si>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</si>
  <si>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</si>
  <si>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</si>
  <si>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Wohnhaus 1</t>
  </si>
  <si>
    <t>Wohnhaus 2</t>
  </si>
  <si>
    <t>Wohnhaus 3</t>
  </si>
  <si>
    <t>Wohnhaus 4</t>
  </si>
  <si>
    <t>Öffentlicher Platz</t>
  </si>
  <si>
    <t>Magier Turm</t>
  </si>
  <si>
    <t>Farm</t>
  </si>
  <si>
    <t>Steinbruch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</si>
</sst>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E19" sqref="E19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s="15" customFormat="1" ht="16.5" thickTop="1" thickBot="1" x14ac:dyDescent="0.3">
      <c r="A1" s="16"/>
      <c r="B1" s="16"/>
    </row>
    <row r="2" spans="1:2" s="15" customFormat="1" ht="30" thickTop="1" thickBot="1" x14ac:dyDescent="0.5">
      <c r="A2" s="16"/>
      <c r="B2" s="26" t="str">
        <f>CONCATENATE("Stadtantrag",IF(B8="","",CONCATENATE(" für ",B8)))</f>
        <v>Stadtantrag</v>
      </c>
    </row>
    <row r="3" spans="1:2" s="15" customFormat="1" ht="16.5" thickTop="1" thickBot="1" x14ac:dyDescent="0.3">
      <c r="A3" s="16"/>
      <c r="B3" s="16" t="str">
        <f>IF(AND(ISNUMBER(B11),ISNUMBER(B12)),CONCATENATE("/tppos ",B11," 100 ",B12),"")</f>
        <v/>
      </c>
    </row>
    <row r="4" spans="1:2" s="15" customFormat="1" ht="16.5" thickTop="1" thickBot="1" x14ac:dyDescent="0.3">
      <c r="A4" s="16"/>
      <c r="B4" s="16"/>
    </row>
    <row r="5" spans="1:2" s="15" customFormat="1" ht="16.5" thickTop="1" thickBot="1" x14ac:dyDescent="0.3">
      <c r="A5" s="16"/>
      <c r="B5" s="16" t="s">
        <v>119</v>
      </c>
    </row>
    <row r="6" spans="1:2" s="15" customFormat="1" ht="16.5" thickTop="1" thickBot="1" x14ac:dyDescent="0.3">
      <c r="A6" s="16"/>
      <c r="B6" s="16" t="s">
        <v>120</v>
      </c>
    </row>
    <row r="7" spans="1:2" s="15" customFormat="1" ht="16.5" thickTop="1" thickBot="1" x14ac:dyDescent="0.3">
      <c r="A7" s="16"/>
      <c r="B7" s="16"/>
    </row>
    <row r="8" spans="1:2" ht="16.5" thickTop="1" thickBot="1" x14ac:dyDescent="0.3">
      <c r="A8" s="1" t="s">
        <v>9</v>
      </c>
      <c r="B8" s="42"/>
    </row>
    <row r="9" spans="1:2" ht="16.5" thickTop="1" thickBot="1" x14ac:dyDescent="0.3">
      <c r="A9" s="1" t="s">
        <v>10</v>
      </c>
      <c r="B9" s="42"/>
    </row>
    <row r="10" spans="1:2" ht="16.5" thickTop="1" thickBot="1" x14ac:dyDescent="0.3">
      <c r="A10" s="1" t="s">
        <v>11</v>
      </c>
      <c r="B10" s="42"/>
    </row>
    <row r="11" spans="1:2" ht="16.5" thickTop="1" thickBot="1" x14ac:dyDescent="0.3">
      <c r="A11" s="1" t="s">
        <v>12</v>
      </c>
      <c r="B11" s="43"/>
    </row>
    <row r="12" spans="1:2" ht="16.5" thickTop="1" thickBot="1" x14ac:dyDescent="0.3">
      <c r="A12" s="1" t="s">
        <v>13</v>
      </c>
      <c r="B12" s="43"/>
    </row>
    <row r="13" spans="1:2" ht="16.5" thickTop="1" thickBot="1" x14ac:dyDescent="0.3">
      <c r="A13" s="1" t="s">
        <v>14</v>
      </c>
      <c r="B13" s="42"/>
    </row>
    <row r="14" spans="1:2" ht="16.5" thickTop="1" thickBot="1" x14ac:dyDescent="0.3"/>
    <row r="15" spans="1:2" ht="16.5" thickTop="1" thickBot="1" x14ac:dyDescent="0.3">
      <c r="A15" s="16"/>
      <c r="B15" s="3" t="s">
        <v>128</v>
      </c>
    </row>
    <row r="16" spans="1:2" ht="16.5" thickTop="1" thickBot="1" x14ac:dyDescent="0.3">
      <c r="A16" s="16" t="s">
        <v>123</v>
      </c>
      <c r="B16" s="42"/>
    </row>
    <row r="17" spans="1:3" ht="16.5" thickTop="1" thickBot="1" x14ac:dyDescent="0.3">
      <c r="A17" s="16" t="s">
        <v>74</v>
      </c>
      <c r="B17" s="43"/>
      <c r="C17" s="38"/>
    </row>
    <row r="18" spans="1:3" ht="16.5" thickTop="1" thickBot="1" x14ac:dyDescent="0.3">
      <c r="C18" s="38"/>
    </row>
    <row r="19" spans="1:3" ht="16.5" thickTop="1" thickBot="1" x14ac:dyDescent="0.3">
      <c r="A19" s="16"/>
      <c r="B19" s="3" t="s">
        <v>129</v>
      </c>
    </row>
    <row r="20" spans="1:3" ht="16.5" thickTop="1" thickBot="1" x14ac:dyDescent="0.3">
      <c r="A20" s="16" t="s">
        <v>123</v>
      </c>
      <c r="B20" s="42"/>
      <c r="C20" s="38"/>
    </row>
    <row r="21" spans="1:3" ht="16.5" thickTop="1" thickBot="1" x14ac:dyDescent="0.3">
      <c r="A21" s="16" t="s">
        <v>74</v>
      </c>
      <c r="B21" s="43"/>
      <c r="C21" s="38"/>
    </row>
    <row r="22" spans="1:3" ht="15.75" thickTop="1" x14ac:dyDescent="0.25"/>
    <row r="23" spans="1:3" ht="15.75" thickBot="1" x14ac:dyDescent="0.3"/>
    <row r="24" spans="1:3" ht="16.5" thickTop="1" thickBot="1" x14ac:dyDescent="0.3">
      <c r="A24" s="16"/>
      <c r="B24" s="3" t="s">
        <v>89</v>
      </c>
    </row>
    <row r="25" spans="1:3" ht="16.5" thickTop="1" thickBot="1" x14ac:dyDescent="0.3">
      <c r="A25" s="16" t="s">
        <v>90</v>
      </c>
      <c r="B25" s="42"/>
    </row>
    <row r="26" spans="1:3" ht="16.5" thickTop="1" thickBot="1" x14ac:dyDescent="0.3">
      <c r="A26" s="16" t="s">
        <v>121</v>
      </c>
      <c r="B26" s="44"/>
      <c r="C26" s="38" t="s">
        <v>122</v>
      </c>
    </row>
    <row r="27" spans="1:3" ht="15.75" thickTop="1" x14ac:dyDescent="0.25">
      <c r="A27" s="15"/>
    </row>
    <row r="28" spans="1:3" x14ac:dyDescent="0.25">
      <c r="B28" s="47" t="s">
        <v>125</v>
      </c>
    </row>
    <row r="29" spans="1:3" x14ac:dyDescent="0.25">
      <c r="B29" s="47" t="s">
        <v>124</v>
      </c>
    </row>
    <row r="30" spans="1:3" x14ac:dyDescent="0.25">
      <c r="B30" s="47" t="s">
        <v>126</v>
      </c>
    </row>
    <row r="31" spans="1:3" x14ac:dyDescent="0.25">
      <c r="B31" s="48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4"/>
  <sheetViews>
    <sheetView tabSelected="1" workbookViewId="0">
      <selection activeCell="N11" sqref="N11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2" width="16.7109375" style="17" customWidth="1"/>
    <col min="13" max="13" width="41.42578125" style="17" customWidth="1"/>
    <col min="14" max="14" width="62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3</v>
      </c>
      <c r="C4" s="45" t="s">
        <v>130</v>
      </c>
      <c r="D4" s="46" t="s">
        <v>8</v>
      </c>
      <c r="E4" s="45" t="s">
        <v>92</v>
      </c>
      <c r="F4" s="45" t="s">
        <v>56</v>
      </c>
      <c r="G4" s="46"/>
      <c r="H4" s="45"/>
      <c r="I4" s="45"/>
      <c r="J4" s="45"/>
      <c r="K4" s="46"/>
      <c r="L4" s="45" t="s">
        <v>38</v>
      </c>
      <c r="M4" s="45" t="s">
        <v>50</v>
      </c>
      <c r="N4" s="45" t="s">
        <v>42</v>
      </c>
      <c r="O4" s="46" t="s">
        <v>8</v>
      </c>
      <c r="P4" s="20" t="str">
        <f>IF(B4="","",VLOOKUP(B4,Bewertungsoptionen!$A$4:$B$7,2,FALSE))</f>
        <v>W</v>
      </c>
      <c r="Q4" s="20">
        <f>IF(P4="","",IF(E4="","",VLOOKUP(E4,Bewertungsoptionen!$A$13:$B$22,2,FALSE)))</f>
        <v>2</v>
      </c>
      <c r="R4" s="20">
        <f>IF(P4="","",IF(F4="","",VLOOKUP(F4,Bewertungsoptionen!$A$26:$B$30,2,FALSE)))</f>
        <v>0</v>
      </c>
      <c r="S4" s="21">
        <f>SUM(Q4:R4)</f>
        <v>2</v>
      </c>
      <c r="T4" s="20" t="str">
        <f>IF(P4="","",IF(H4="","",VLOOKUP(H4,Bewertungsoptionen!$A$36:$B$38,2,FALSE)))</f>
        <v/>
      </c>
      <c r="U4" s="20" t="str">
        <f>IF(P4="","",IF(I4="","",VLOOKUP(I4,Bewertungsoptionen!$A$42:$B$44,2,FALSE)))</f>
        <v/>
      </c>
      <c r="V4" s="20" t="str">
        <f>IF(P4="","",IF(J4="","",VLOOKUP(J4,Bewertungsoptionen!$A$48:$B$50,2,FALSE)))</f>
        <v/>
      </c>
      <c r="W4" s="21">
        <f>SUM(T4:V4)</f>
        <v>0</v>
      </c>
      <c r="X4" s="20">
        <f>IF(P4="","",IF(L4="","",VLOOKUP(L4,Bewertungsoptionen!$A$56:$B$57,2,FALSE)))</f>
        <v>0</v>
      </c>
      <c r="Y4" s="20">
        <f>IF(P4="","",IF(M4="","",VLOOKUP(M4,Bewertungsoptionen!$A$61:$B$64,2,FALSE)))</f>
        <v>1</v>
      </c>
      <c r="Z4" s="20">
        <f>IF(P4="","",IF(N4="","",VLOOKUP(N4,Bewertungsoptionen!$A$68:$B$71,2,FALSE)))</f>
        <v>0</v>
      </c>
      <c r="AA4" s="21">
        <f>SUM(X4:Z4)</f>
        <v>1</v>
      </c>
    </row>
    <row r="5" spans="1:28" thickTop="1" thickBot="1" x14ac:dyDescent="0.3">
      <c r="A5" s="4">
        <f>A4+1</f>
        <v>2</v>
      </c>
      <c r="B5" s="45" t="s">
        <v>3</v>
      </c>
      <c r="C5" s="45" t="s">
        <v>131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32</v>
      </c>
      <c r="K5" s="46"/>
      <c r="L5" s="45" t="s">
        <v>38</v>
      </c>
      <c r="M5" s="45" t="s">
        <v>51</v>
      </c>
      <c r="N5" s="45" t="s">
        <v>42</v>
      </c>
      <c r="O5" s="46" t="s">
        <v>8</v>
      </c>
      <c r="P5" s="20" t="str">
        <f>IF(B5="","",VLOOKUP(B5,Bewertungsoptionen!$A$4:$B$7,2,FALSE))</f>
        <v>W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0</v>
      </c>
      <c r="W5" s="21">
        <f t="shared" ref="W5:W68" si="1">SUM(T5:V5)</f>
        <v>2</v>
      </c>
      <c r="X5" s="20">
        <f>IF(P5="","",IF(L5="","",VLOOKUP(L5,Bewertungsoptionen!$A$56:$B$57,2,FALSE)))</f>
        <v>0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0</v>
      </c>
      <c r="AA5" s="21">
        <f t="shared" ref="AA5:AA68" si="2">SUM(X5:Z5)</f>
        <v>2</v>
      </c>
      <c r="AB5" s="15"/>
    </row>
    <row r="6" spans="1:28" thickTop="1" thickBot="1" x14ac:dyDescent="0.3">
      <c r="A6" s="4">
        <f t="shared" ref="A6:A69" si="3">A5+1</f>
        <v>3</v>
      </c>
      <c r="B6" s="45" t="s">
        <v>3</v>
      </c>
      <c r="C6" s="45" t="s">
        <v>132</v>
      </c>
      <c r="D6" s="46" t="s">
        <v>8</v>
      </c>
      <c r="E6" s="45" t="s">
        <v>92</v>
      </c>
      <c r="F6" s="45" t="s">
        <v>57</v>
      </c>
      <c r="G6" s="46"/>
      <c r="H6" s="45"/>
      <c r="I6" s="45"/>
      <c r="J6" s="45"/>
      <c r="K6" s="46"/>
      <c r="L6" s="45" t="s">
        <v>38</v>
      </c>
      <c r="M6" s="45" t="s">
        <v>51</v>
      </c>
      <c r="N6" s="45" t="s">
        <v>42</v>
      </c>
      <c r="O6" s="46" t="s">
        <v>8</v>
      </c>
      <c r="P6" s="20" t="str">
        <f>IF(B6="","",VLOOKUP(B6,Bewertungsoptionen!$A$4:$B$7,2,FALSE))</f>
        <v>W</v>
      </c>
      <c r="Q6" s="20">
        <f>IF(P6="","",IF(E6="","",VLOOKUP(E6,Bewertungsoptionen!$A$13:$B$22,2,FALSE)))</f>
        <v>2</v>
      </c>
      <c r="R6" s="20">
        <f>IF(P6="","",IF(F6="","",VLOOKUP(F6,Bewertungsoptionen!$A$26:$B$30,2,FALSE)))</f>
        <v>1</v>
      </c>
      <c r="S6" s="21">
        <f t="shared" si="0"/>
        <v>3</v>
      </c>
      <c r="T6" s="20" t="str">
        <f>IF(P6="","",IF(H6="","",VLOOKUP(H6,Bewertungsoptionen!$A$36:$B$38,2,FALSE)))</f>
        <v/>
      </c>
      <c r="U6" s="20" t="str">
        <f>IF(P6="","",IF(I6="","",VLOOKUP(I6,Bewertungsoptionen!$A$42:$B$44,2,FALSE)))</f>
        <v/>
      </c>
      <c r="V6" s="20" t="str">
        <f>IF(P6="","",IF(J6="","",VLOOKUP(J6,Bewertungsoptionen!$A$48:$B$50,2,FALSE)))</f>
        <v/>
      </c>
      <c r="W6" s="21">
        <f t="shared" si="1"/>
        <v>0</v>
      </c>
      <c r="X6" s="20">
        <f>IF(P6="","",IF(L6="","",VLOOKUP(L6,Bewertungsoptionen!$A$56:$B$57,2,FALSE)))</f>
        <v>0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0</v>
      </c>
      <c r="AA6" s="21">
        <f t="shared" si="2"/>
        <v>2</v>
      </c>
      <c r="AB6" s="15"/>
    </row>
    <row r="7" spans="1:28" thickTop="1" thickBot="1" x14ac:dyDescent="0.3">
      <c r="A7" s="4">
        <f t="shared" si="3"/>
        <v>4</v>
      </c>
      <c r="B7" s="45" t="s">
        <v>3</v>
      </c>
      <c r="C7" s="45" t="s">
        <v>133</v>
      </c>
      <c r="D7" s="46" t="s">
        <v>8</v>
      </c>
      <c r="E7" s="45" t="s">
        <v>94</v>
      </c>
      <c r="F7" s="45" t="s">
        <v>57</v>
      </c>
      <c r="G7" s="46"/>
      <c r="H7" s="45" t="s">
        <v>27</v>
      </c>
      <c r="I7" s="45" t="s">
        <v>30</v>
      </c>
      <c r="J7" s="45" t="s">
        <v>33</v>
      </c>
      <c r="K7" s="46"/>
      <c r="L7" s="45" t="s">
        <v>38</v>
      </c>
      <c r="M7" s="45" t="s">
        <v>51</v>
      </c>
      <c r="N7" s="45" t="s">
        <v>42</v>
      </c>
      <c r="O7" s="46" t="s">
        <v>8</v>
      </c>
      <c r="P7" s="20" t="str">
        <f>IF(B7="","",VLOOKUP(B7,Bewertungsoptionen!$A$4:$B$7,2,FALSE))</f>
        <v>W</v>
      </c>
      <c r="Q7" s="20">
        <f>IF(P7="","",IF(E7="","",VLOOKUP(E7,Bewertungsoptionen!$A$13:$B$22,2,FALSE)))</f>
        <v>4</v>
      </c>
      <c r="R7" s="20">
        <f>IF(P7="","",IF(F7="","",VLOOKUP(F7,Bewertungsoptionen!$A$26:$B$30,2,FALSE)))</f>
        <v>1</v>
      </c>
      <c r="S7" s="21">
        <f t="shared" si="0"/>
        <v>5</v>
      </c>
      <c r="T7" s="20">
        <f>IF(P7="","",IF(H7="","",VLOOKUP(H7,Bewertungsoptionen!$A$36:$B$38,2,FALSE)))</f>
        <v>1</v>
      </c>
      <c r="U7" s="20">
        <f>IF(P7="","",IF(I7="","",VLOOKUP(I7,Bewertungsoptionen!$A$42:$B$44,2,FALSE)))</f>
        <v>1</v>
      </c>
      <c r="V7" s="20">
        <f>IF(P7="","",IF(J7="","",VLOOKUP(J7,Bewertungsoptionen!$A$48:$B$50,2,FALSE)))</f>
        <v>1</v>
      </c>
      <c r="W7" s="21">
        <f t="shared" si="1"/>
        <v>3</v>
      </c>
      <c r="X7" s="20">
        <f>IF(P7="","",IF(L7="","",VLOOKUP(L7,Bewertungsoptionen!$A$56:$B$57,2,FALSE)))</f>
        <v>0</v>
      </c>
      <c r="Y7" s="20">
        <f>IF(P7="","",IF(M7="","",VLOOKUP(M7,Bewertungsoptionen!$A$61:$B$64,2,FALSE)))</f>
        <v>2</v>
      </c>
      <c r="Z7" s="20">
        <f>IF(P7="","",IF(N7="","",VLOOKUP(N7,Bewertungsoptionen!$A$68:$B$71,2,FALSE)))</f>
        <v>0</v>
      </c>
      <c r="AA7" s="21">
        <f t="shared" si="2"/>
        <v>2</v>
      </c>
      <c r="AB7" s="15"/>
    </row>
    <row r="8" spans="1:28" thickTop="1" thickBot="1" x14ac:dyDescent="0.3">
      <c r="A8" s="4">
        <f t="shared" si="3"/>
        <v>5</v>
      </c>
      <c r="B8" s="45" t="s">
        <v>2</v>
      </c>
      <c r="C8" s="45" t="s">
        <v>134</v>
      </c>
      <c r="D8" s="46" t="s">
        <v>8</v>
      </c>
      <c r="E8" s="45" t="s">
        <v>93</v>
      </c>
      <c r="F8" s="45" t="s">
        <v>56</v>
      </c>
      <c r="G8" s="46"/>
      <c r="H8" s="45"/>
      <c r="I8" s="45"/>
      <c r="J8" s="45"/>
      <c r="K8" s="46"/>
      <c r="L8" s="45" t="s">
        <v>37</v>
      </c>
      <c r="M8" s="45" t="s">
        <v>50</v>
      </c>
      <c r="N8" s="45" t="s">
        <v>42</v>
      </c>
      <c r="O8" s="46" t="s">
        <v>8</v>
      </c>
      <c r="P8" s="20" t="str">
        <f>IF(B8="","",VLOOKUP(B8,Bewertungsoptionen!$A$4:$B$7,2,FALSE))</f>
        <v>Ö</v>
      </c>
      <c r="Q8" s="20">
        <f>IF(P8="","",IF(E8="","",VLOOKUP(E8,Bewertungsoptionen!$A$13:$B$22,2,FALSE)))</f>
        <v>3</v>
      </c>
      <c r="R8" s="20">
        <f>IF(P8="","",IF(F8="","",VLOOKUP(F8,Bewertungsoptionen!$A$26:$B$30,2,FALSE)))</f>
        <v>0</v>
      </c>
      <c r="S8" s="21">
        <f t="shared" si="0"/>
        <v>3</v>
      </c>
      <c r="T8" s="20" t="str">
        <f>IF(P8="","",IF(H8="","",VLOOKUP(H8,Bewertungsoptionen!$A$36:$B$38,2,FALSE)))</f>
        <v/>
      </c>
      <c r="U8" s="20" t="str">
        <f>IF(P8="","",IF(I8="","",VLOOKUP(I8,Bewertungsoptionen!$A$42:$B$44,2,FALSE)))</f>
        <v/>
      </c>
      <c r="V8" s="20" t="str">
        <f>IF(P8="","",IF(J8="","",VLOOKUP(J8,Bewertungsoptionen!$A$48:$B$50,2,FALSE)))</f>
        <v/>
      </c>
      <c r="W8" s="21">
        <f t="shared" si="1"/>
        <v>0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1</v>
      </c>
      <c r="Z8" s="20">
        <f>IF(P8="","",IF(N8="","",VLOOKUP(N8,Bewertungsoptionen!$A$68:$B$71,2,FALSE)))</f>
        <v>0</v>
      </c>
      <c r="AA8" s="21">
        <f t="shared" si="2"/>
        <v>2</v>
      </c>
      <c r="AB8" s="15"/>
    </row>
    <row r="9" spans="1:28" thickTop="1" thickBot="1" x14ac:dyDescent="0.3">
      <c r="A9" s="4">
        <f t="shared" si="3"/>
        <v>6</v>
      </c>
      <c r="B9" s="45" t="s">
        <v>1</v>
      </c>
      <c r="C9" s="45" t="s">
        <v>135</v>
      </c>
      <c r="D9" s="46" t="s">
        <v>8</v>
      </c>
      <c r="E9" s="45" t="s">
        <v>92</v>
      </c>
      <c r="F9" s="45" t="s">
        <v>57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42</v>
      </c>
      <c r="O9" s="46" t="s">
        <v>8</v>
      </c>
      <c r="P9" s="20" t="str">
        <f>IF(B9="","",VLOOKUP(B9,Bewertungsoptionen!$A$4:$B$7,2,FALSE))</f>
        <v>G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1</v>
      </c>
      <c r="S9" s="21">
        <f t="shared" si="0"/>
        <v>3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0</v>
      </c>
      <c r="AA9" s="21">
        <f t="shared" si="2"/>
        <v>3</v>
      </c>
      <c r="AB9" s="15"/>
    </row>
    <row r="10" spans="1:28" thickTop="1" thickBot="1" x14ac:dyDescent="0.3">
      <c r="A10" s="4">
        <f t="shared" si="3"/>
        <v>7</v>
      </c>
      <c r="B10" s="45" t="s">
        <v>1</v>
      </c>
      <c r="C10" s="45" t="s">
        <v>136</v>
      </c>
      <c r="D10" s="46" t="s">
        <v>8</v>
      </c>
      <c r="E10" s="45" t="s">
        <v>92</v>
      </c>
      <c r="F10" s="45" t="s">
        <v>56</v>
      </c>
      <c r="G10" s="46"/>
      <c r="H10" s="45"/>
      <c r="I10" s="45"/>
      <c r="J10" s="45"/>
      <c r="K10" s="46"/>
      <c r="L10" s="45" t="s">
        <v>37</v>
      </c>
      <c r="M10" s="45" t="s">
        <v>51</v>
      </c>
      <c r="N10" s="45" t="s">
        <v>42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2</v>
      </c>
      <c r="R10" s="20">
        <f>IF(P10="","",IF(F10="","",VLOOKUP(F10,Bewertungsoptionen!$A$26:$B$30,2,FALSE)))</f>
        <v>0</v>
      </c>
      <c r="S10" s="21">
        <f t="shared" si="0"/>
        <v>2</v>
      </c>
      <c r="T10" s="20" t="str">
        <f>IF(P10="","",IF(H10="","",VLOOKUP(H10,Bewertungsoptionen!$A$36:$B$38,2,FALSE)))</f>
        <v/>
      </c>
      <c r="U10" s="20" t="str">
        <f>IF(P10="","",IF(I10="","",VLOOKUP(I10,Bewertungsoptionen!$A$42:$B$44,2,FALSE)))</f>
        <v/>
      </c>
      <c r="V10" s="20" t="str">
        <f>IF(P10="","",IF(J10="","",VLOOKUP(J10,Bewertungsoptionen!$A$48:$B$50,2,FALSE)))</f>
        <v/>
      </c>
      <c r="W10" s="21">
        <f t="shared" si="1"/>
        <v>0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0</v>
      </c>
      <c r="AA10" s="21">
        <f t="shared" si="2"/>
        <v>3</v>
      </c>
      <c r="AB10" s="15"/>
    </row>
    <row r="11" spans="1:28" thickTop="1" thickBot="1" x14ac:dyDescent="0.3">
      <c r="A11" s="4">
        <f t="shared" si="3"/>
        <v>8</v>
      </c>
      <c r="B11" s="45" t="s">
        <v>1</v>
      </c>
      <c r="C11" s="45" t="s">
        <v>137</v>
      </c>
      <c r="D11" s="46" t="s">
        <v>8</v>
      </c>
      <c r="E11" s="45" t="s">
        <v>92</v>
      </c>
      <c r="F11" s="45" t="s">
        <v>56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42</v>
      </c>
      <c r="O11" s="46" t="s">
        <v>8</v>
      </c>
      <c r="P11" s="20" t="str">
        <f>IF(B11="","",VLOOKUP(B11,Bewertungsoptionen!$A$4:$B$7,2,FALSE))</f>
        <v>G</v>
      </c>
      <c r="Q11" s="20">
        <f>IF(P11="","",IF(E11="","",VLOOKUP(E11,Bewertungsoptionen!$A$13:$B$22,2,FALSE)))</f>
        <v>2</v>
      </c>
      <c r="R11" s="20">
        <f>IF(P11="","",IF(F11="","",VLOOKUP(F11,Bewertungsoptionen!$A$26:$B$30,2,FALSE)))</f>
        <v>0</v>
      </c>
      <c r="S11" s="21">
        <f t="shared" si="0"/>
        <v>2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0</v>
      </c>
      <c r="AA11" s="21">
        <f t="shared" si="2"/>
        <v>3</v>
      </c>
      <c r="AB11" s="15"/>
    </row>
    <row r="12" spans="1:28" thickTop="1" thickBot="1" x14ac:dyDescent="0.3">
      <c r="A12" s="4">
        <f t="shared" si="3"/>
        <v>9</v>
      </c>
      <c r="B12" s="45"/>
      <c r="C12" s="45"/>
      <c r="D12" s="46" t="s">
        <v>8</v>
      </c>
      <c r="E12" s="45"/>
      <c r="F12" s="45"/>
      <c r="G12" s="46" t="s">
        <v>8</v>
      </c>
      <c r="H12" s="45"/>
      <c r="I12" s="45"/>
      <c r="J12" s="45"/>
      <c r="K12" s="46" t="s">
        <v>8</v>
      </c>
      <c r="L12" s="45"/>
      <c r="M12" s="45"/>
      <c r="N12" s="45"/>
      <c r="O12" s="46" t="s">
        <v>8</v>
      </c>
      <c r="P12" s="20" t="str">
        <f>IF(B12="","",VLOOKUP(B12,Bewertungsoptionen!$A$4:$B$7,2,FALSE))</f>
        <v/>
      </c>
      <c r="Q12" s="20" t="str">
        <f>IF(P12="","",IF(E12="","",VLOOKUP(E12,Bewertungsoptionen!$A$13:$B$22,2,FALSE)))</f>
        <v/>
      </c>
      <c r="R12" s="20" t="str">
        <f>IF(P12="","",IF(F12="","",VLOOKUP(F12,Bewertungsoptionen!$A$26:$B$30,2,FALSE)))</f>
        <v/>
      </c>
      <c r="S12" s="21">
        <f t="shared" si="0"/>
        <v>0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 t="str">
        <f>IF(P12="","",IF(L12="","",VLOOKUP(L12,Bewertungsoptionen!$A$56:$B$57,2,FALSE)))</f>
        <v/>
      </c>
      <c r="Y12" s="20" t="str">
        <f>IF(P12="","",IF(M12="","",VLOOKUP(M12,Bewertungsoptionen!$A$61:$B$64,2,FALSE)))</f>
        <v/>
      </c>
      <c r="Z12" s="20" t="str">
        <f>IF(P12="","",IF(N12="","",VLOOKUP(N12,Bewertungsoptionen!$A$68:$B$71,2,FALSE)))</f>
        <v/>
      </c>
      <c r="AA12" s="21">
        <f t="shared" si="2"/>
        <v>0</v>
      </c>
      <c r="AB12" s="15"/>
    </row>
    <row r="13" spans="1:28" thickTop="1" thickBot="1" x14ac:dyDescent="0.3">
      <c r="A13" s="4">
        <f t="shared" si="3"/>
        <v>10</v>
      </c>
      <c r="B13" s="45"/>
      <c r="C13" s="45"/>
      <c r="D13" s="46" t="s">
        <v>8</v>
      </c>
      <c r="E13" s="45"/>
      <c r="F13" s="45"/>
      <c r="G13" s="46" t="s">
        <v>8</v>
      </c>
      <c r="H13" s="45"/>
      <c r="I13" s="45"/>
      <c r="J13" s="45"/>
      <c r="K13" s="46" t="s">
        <v>8</v>
      </c>
      <c r="L13" s="45"/>
      <c r="M13" s="45"/>
      <c r="N13" s="45"/>
      <c r="O13" s="46" t="s">
        <v>8</v>
      </c>
      <c r="P13" s="20" t="str">
        <f>IF(B13="","",VLOOKUP(B13,Bewertungsoptionen!$A$4:$B$7,2,FALSE))</f>
        <v/>
      </c>
      <c r="Q13" s="20" t="str">
        <f>IF(P13="","",IF(E13="","",VLOOKUP(E13,Bewertungsoptionen!$A$13:$B$22,2,FALSE)))</f>
        <v/>
      </c>
      <c r="R13" s="20" t="str">
        <f>IF(P13="","",IF(F13="","",VLOOKUP(F13,Bewertungsoptionen!$A$26:$B$30,2,FALSE)))</f>
        <v/>
      </c>
      <c r="S13" s="21">
        <f t="shared" si="0"/>
        <v>0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 t="str">
        <f>IF(P13="","",IF(L13="","",VLOOKUP(L13,Bewertungsoptionen!$A$56:$B$57,2,FALSE)))</f>
        <v/>
      </c>
      <c r="Y13" s="20" t="str">
        <f>IF(P13="","",IF(M13="","",VLOOKUP(M13,Bewertungsoptionen!$A$61:$B$64,2,FALSE)))</f>
        <v/>
      </c>
      <c r="Z13" s="20" t="str">
        <f>IF(P13="","",IF(N13="","",VLOOKUP(N13,Bewertungsoptionen!$A$68:$B$71,2,FALSE)))</f>
        <v/>
      </c>
      <c r="AA13" s="21">
        <f t="shared" si="2"/>
        <v>0</v>
      </c>
      <c r="AB13" s="15"/>
    </row>
    <row r="14" spans="1:28" thickTop="1" thickBot="1" x14ac:dyDescent="0.3">
      <c r="A14" s="4">
        <f t="shared" si="3"/>
        <v>11</v>
      </c>
      <c r="B14" s="45"/>
      <c r="C14" s="45"/>
      <c r="D14" s="46" t="s">
        <v>8</v>
      </c>
      <c r="E14" s="45"/>
      <c r="F14" s="45"/>
      <c r="G14" s="46" t="s">
        <v>8</v>
      </c>
      <c r="H14" s="45"/>
      <c r="I14" s="45"/>
      <c r="J14" s="45"/>
      <c r="K14" s="46" t="s">
        <v>8</v>
      </c>
      <c r="L14" s="45"/>
      <c r="M14" s="45"/>
      <c r="N14" s="45"/>
      <c r="O14" s="46" t="s">
        <v>8</v>
      </c>
      <c r="P14" s="20" t="str">
        <f>IF(B14="","",VLOOKUP(B14,Bewertungsoptionen!$A$4:$B$7,2,FALSE))</f>
        <v/>
      </c>
      <c r="Q14" s="20" t="str">
        <f>IF(P14="","",IF(E14="","",VLOOKUP(E14,Bewertungsoptionen!$A$13:$B$22,2,FALSE)))</f>
        <v/>
      </c>
      <c r="R14" s="20" t="str">
        <f>IF(P14="","",IF(F14="","",VLOOKUP(F14,Bewertungsoptionen!$A$26:$B$30,2,FALSE)))</f>
        <v/>
      </c>
      <c r="S14" s="21">
        <f t="shared" si="0"/>
        <v>0</v>
      </c>
      <c r="T14" s="20" t="str">
        <f>IF(P14="","",IF(H14="","",VLOOKUP(H14,Bewertungsoptionen!$A$36:$B$38,2,FALSE)))</f>
        <v/>
      </c>
      <c r="U14" s="20" t="str">
        <f>IF(P14="","",IF(I14="","",VLOOKUP(I14,Bewertungsoptionen!$A$42:$B$44,2,FALSE)))</f>
        <v/>
      </c>
      <c r="V14" s="20" t="str">
        <f>IF(P14="","",IF(J14="","",VLOOKUP(J14,Bewertungsoptionen!$A$48:$B$50,2,FALSE)))</f>
        <v/>
      </c>
      <c r="W14" s="21">
        <f t="shared" si="1"/>
        <v>0</v>
      </c>
      <c r="X14" s="20" t="str">
        <f>IF(P14="","",IF(L14="","",VLOOKUP(L14,Bewertungsoptionen!$A$56:$B$57,2,FALSE)))</f>
        <v/>
      </c>
      <c r="Y14" s="20" t="str">
        <f>IF(P14="","",IF(M14="","",VLOOKUP(M14,Bewertungsoptionen!$A$61:$B$64,2,FALSE)))</f>
        <v/>
      </c>
      <c r="Z14" s="20" t="str">
        <f>IF(P14="","",IF(N14="","",VLOOKUP(N14,Bewertungsoptionen!$A$68:$B$71,2,FALSE)))</f>
        <v/>
      </c>
      <c r="AA14" s="21">
        <f t="shared" si="2"/>
        <v>0</v>
      </c>
      <c r="AB14" s="15"/>
    </row>
    <row r="15" spans="1:28" thickTop="1" thickBot="1" x14ac:dyDescent="0.3">
      <c r="A15" s="4">
        <f t="shared" si="3"/>
        <v>12</v>
      </c>
      <c r="B15" s="45"/>
      <c r="C15" s="45"/>
      <c r="D15" s="46" t="s">
        <v>8</v>
      </c>
      <c r="E15" s="45"/>
      <c r="F15" s="45"/>
      <c r="G15" s="46" t="s">
        <v>8</v>
      </c>
      <c r="H15" s="45"/>
      <c r="I15" s="45"/>
      <c r="J15" s="45"/>
      <c r="K15" s="46" t="s">
        <v>8</v>
      </c>
      <c r="L15" s="45"/>
      <c r="M15" s="45"/>
      <c r="N15" s="45"/>
      <c r="O15" s="46" t="s">
        <v>8</v>
      </c>
      <c r="P15" s="20" t="str">
        <f>IF(B15="","",VLOOKUP(B15,Bewertungsoptionen!$A$4:$B$7,2,FALSE))</f>
        <v/>
      </c>
      <c r="Q15" s="20" t="str">
        <f>IF(P15="","",IF(E15="","",VLOOKUP(E15,Bewertungsoptionen!$A$13:$B$22,2,FALSE)))</f>
        <v/>
      </c>
      <c r="R15" s="20" t="str">
        <f>IF(P15="","",IF(F15="","",VLOOKUP(F15,Bewertungsoptionen!$A$26:$B$30,2,FALSE)))</f>
        <v/>
      </c>
      <c r="S15" s="21">
        <f t="shared" si="0"/>
        <v>0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 t="str">
        <f>IF(P15="","",IF(L15="","",VLOOKUP(L15,Bewertungsoptionen!$A$56:$B$57,2,FALSE)))</f>
        <v/>
      </c>
      <c r="Y15" s="20" t="str">
        <f>IF(P15="","",IF(M15="","",VLOOKUP(M15,Bewertungsoptionen!$A$61:$B$64,2,FALSE)))</f>
        <v/>
      </c>
      <c r="Z15" s="20" t="str">
        <f>IF(P15="","",IF(N15="","",VLOOKUP(N15,Bewertungsoptionen!$A$68:$B$71,2,FALSE)))</f>
        <v/>
      </c>
      <c r="AA15" s="21">
        <f t="shared" si="2"/>
        <v>0</v>
      </c>
      <c r="AB15" s="15"/>
    </row>
    <row r="16" spans="1:28" thickTop="1" thickBot="1" x14ac:dyDescent="0.3">
      <c r="A16" s="4">
        <f t="shared" si="3"/>
        <v>13</v>
      </c>
      <c r="B16" s="45"/>
      <c r="C16" s="45"/>
      <c r="D16" s="46" t="s">
        <v>8</v>
      </c>
      <c r="E16" s="45"/>
      <c r="F16" s="45"/>
      <c r="G16" s="46" t="s">
        <v>8</v>
      </c>
      <c r="H16" s="45"/>
      <c r="I16" s="45"/>
      <c r="J16" s="45"/>
      <c r="K16" s="46" t="s">
        <v>8</v>
      </c>
      <c r="L16" s="45"/>
      <c r="M16" s="45"/>
      <c r="N16" s="45"/>
      <c r="O16" s="46" t="s">
        <v>8</v>
      </c>
      <c r="P16" s="20" t="str">
        <f>IF(B16="","",VLOOKUP(B16,Bewertungsoptionen!$A$4:$B$7,2,FALSE))</f>
        <v/>
      </c>
      <c r="Q16" s="20" t="str">
        <f>IF(P16="","",IF(E16="","",VLOOKUP(E16,Bewertungsoptionen!$A$13:$B$22,2,FALSE)))</f>
        <v/>
      </c>
      <c r="R16" s="20" t="str">
        <f>IF(P16="","",IF(F16="","",VLOOKUP(F16,Bewertungsoptionen!$A$26:$B$30,2,FALSE)))</f>
        <v/>
      </c>
      <c r="S16" s="21">
        <f t="shared" si="0"/>
        <v>0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 t="str">
        <f>IF(P16="","",IF(L16="","",VLOOKUP(L16,Bewertungsoptionen!$A$56:$B$57,2,FALSE)))</f>
        <v/>
      </c>
      <c r="Y16" s="20" t="str">
        <f>IF(P16="","",IF(M16="","",VLOOKUP(M16,Bewertungsoptionen!$A$61:$B$64,2,FALSE)))</f>
        <v/>
      </c>
      <c r="Z16" s="20" t="str">
        <f>IF(P16="","",IF(N16="","",VLOOKUP(N16,Bewertungsoptionen!$A$68:$B$71,2,FALSE)))</f>
        <v/>
      </c>
      <c r="AA16" s="21">
        <f t="shared" si="2"/>
        <v>0</v>
      </c>
      <c r="AB16" s="15"/>
    </row>
    <row r="17" spans="1:28" thickTop="1" thickBot="1" x14ac:dyDescent="0.3">
      <c r="A17" s="4">
        <f t="shared" si="3"/>
        <v>14</v>
      </c>
      <c r="B17" s="45"/>
      <c r="C17" s="45"/>
      <c r="D17" s="46" t="s">
        <v>8</v>
      </c>
      <c r="E17" s="45"/>
      <c r="F17" s="45"/>
      <c r="G17" s="46" t="s">
        <v>8</v>
      </c>
      <c r="H17" s="45"/>
      <c r="I17" s="45"/>
      <c r="J17" s="45"/>
      <c r="K17" s="46" t="s">
        <v>8</v>
      </c>
      <c r="L17" s="45"/>
      <c r="M17" s="45"/>
      <c r="N17" s="45"/>
      <c r="O17" s="46" t="s">
        <v>8</v>
      </c>
      <c r="P17" s="20" t="str">
        <f>IF(B17="","",VLOOKUP(B17,Bewertungsoptionen!$A$4:$B$7,2,FALSE))</f>
        <v/>
      </c>
      <c r="Q17" s="20" t="str">
        <f>IF(P17="","",IF(E17="","",VLOOKUP(E17,Bewertungsoptionen!$A$13:$B$22,2,FALSE)))</f>
        <v/>
      </c>
      <c r="R17" s="20" t="str">
        <f>IF(P17="","",IF(F17="","",VLOOKUP(F17,Bewertungsoptionen!$A$26:$B$30,2,FALSE)))</f>
        <v/>
      </c>
      <c r="S17" s="21">
        <f t="shared" si="0"/>
        <v>0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 t="str">
        <f>IF(P17="","",IF(L17="","",VLOOKUP(L17,Bewertungsoptionen!$A$56:$B$57,2,FALSE)))</f>
        <v/>
      </c>
      <c r="Y17" s="20" t="str">
        <f>IF(P17="","",IF(M17="","",VLOOKUP(M17,Bewertungsoptionen!$A$61:$B$64,2,FALSE)))</f>
        <v/>
      </c>
      <c r="Z17" s="20" t="str">
        <f>IF(P17="","",IF(N17="","",VLOOKUP(N17,Bewertungsoptionen!$A$68:$B$71,2,FALSE)))</f>
        <v/>
      </c>
      <c r="AA17" s="21">
        <f t="shared" si="2"/>
        <v>0</v>
      </c>
      <c r="AB17" s="15"/>
    </row>
    <row r="18" spans="1:28" thickTop="1" thickBot="1" x14ac:dyDescent="0.3">
      <c r="A18" s="4">
        <f t="shared" si="3"/>
        <v>15</v>
      </c>
      <c r="B18" s="45"/>
      <c r="C18" s="45"/>
      <c r="D18" s="46" t="s">
        <v>8</v>
      </c>
      <c r="E18" s="45"/>
      <c r="F18" s="45"/>
      <c r="G18" s="46" t="s">
        <v>8</v>
      </c>
      <c r="H18" s="45"/>
      <c r="I18" s="45"/>
      <c r="J18" s="45"/>
      <c r="K18" s="46" t="s">
        <v>8</v>
      </c>
      <c r="L18" s="45"/>
      <c r="M18" s="45"/>
      <c r="N18" s="45"/>
      <c r="O18" s="46" t="s">
        <v>8</v>
      </c>
      <c r="P18" s="20" t="str">
        <f>IF(B18="","",VLOOKUP(B18,Bewertungsoptionen!$A$4:$B$7,2,FALSE))</f>
        <v/>
      </c>
      <c r="Q18" s="20" t="str">
        <f>IF(P18="","",IF(E18="","",VLOOKUP(E18,Bewertungsoptionen!$A$13:$B$22,2,FALSE)))</f>
        <v/>
      </c>
      <c r="R18" s="20" t="str">
        <f>IF(P18="","",IF(F18="","",VLOOKUP(F18,Bewertungsoptionen!$A$26:$B$30,2,FALSE)))</f>
        <v/>
      </c>
      <c r="S18" s="21">
        <f t="shared" si="0"/>
        <v>0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 t="str">
        <f>IF(P18="","",IF(L18="","",VLOOKUP(L18,Bewertungsoptionen!$A$56:$B$57,2,FALSE)))</f>
        <v/>
      </c>
      <c r="Y18" s="20" t="str">
        <f>IF(P18="","",IF(M18="","",VLOOKUP(M18,Bewertungsoptionen!$A$61:$B$64,2,FALSE)))</f>
        <v/>
      </c>
      <c r="Z18" s="20" t="str">
        <f>IF(P18="","",IF(N18="","",VLOOKUP(N18,Bewertungsoptionen!$A$68:$B$71,2,FALSE)))</f>
        <v/>
      </c>
      <c r="AA18" s="21">
        <f t="shared" si="2"/>
        <v>0</v>
      </c>
      <c r="AB18" s="15"/>
    </row>
    <row r="19" spans="1:28" thickTop="1" thickBot="1" x14ac:dyDescent="0.3">
      <c r="A19" s="4">
        <f t="shared" si="3"/>
        <v>16</v>
      </c>
      <c r="B19" s="45"/>
      <c r="C19" s="45"/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5"/>
      <c r="N19" s="45"/>
      <c r="O19" s="46" t="s">
        <v>8</v>
      </c>
      <c r="P19" s="20" t="str">
        <f>IF(B19="","",VLOOKUP(B19,Bewertungsoptionen!$A$4:$B$7,2,FALSE))</f>
        <v/>
      </c>
      <c r="Q19" s="20" t="str">
        <f>IF(P19="","",IF(E19="","",VLOOKUP(E19,Bewertungsoptionen!$A$13:$B$22,2,FALSE)))</f>
        <v/>
      </c>
      <c r="R19" s="20" t="str">
        <f>IF(P19="","",IF(F19="","",VLOOKUP(F19,Bewertungsoptionen!$A$26:$B$30,2,FALSE)))</f>
        <v/>
      </c>
      <c r="S19" s="21">
        <f t="shared" si="0"/>
        <v>0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 t="str">
        <f>IF(P19="","",IF(L19="","",VLOOKUP(L19,Bewertungsoptionen!$A$56:$B$57,2,FALSE)))</f>
        <v/>
      </c>
      <c r="Y19" s="20" t="str">
        <f>IF(P19="","",IF(M19="","",VLOOKUP(M19,Bewertungsoptionen!$A$61:$B$64,2,FALSE)))</f>
        <v/>
      </c>
      <c r="Z19" s="20" t="str">
        <f>IF(P19="","",IF(N19="","",VLOOKUP(N19,Bewertungsoptionen!$A$68:$B$71,2,FALSE)))</f>
        <v/>
      </c>
      <c r="AA19" s="21">
        <f t="shared" si="2"/>
        <v>0</v>
      </c>
      <c r="AB19" s="15"/>
    </row>
    <row r="20" spans="1:28" thickTop="1" thickBot="1" x14ac:dyDescent="0.3">
      <c r="A20" s="4">
        <f t="shared" si="3"/>
        <v>17</v>
      </c>
      <c r="B20" s="45"/>
      <c r="C20" s="45"/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5"/>
      <c r="N20" s="45"/>
      <c r="O20" s="46" t="s">
        <v>8</v>
      </c>
      <c r="P20" s="20" t="str">
        <f>IF(B20="","",VLOOKUP(B20,Bewertungsoptionen!$A$4:$B$7,2,FALSE))</f>
        <v/>
      </c>
      <c r="Q20" s="20" t="str">
        <f>IF(P20="","",IF(E20="","",VLOOKUP(E20,Bewertungsoptionen!$A$13:$B$22,2,FALSE)))</f>
        <v/>
      </c>
      <c r="R20" s="20" t="str">
        <f>IF(P20="","",IF(F20="","",VLOOKUP(F20,Bewertungsoptionen!$A$26:$B$30,2,FALSE)))</f>
        <v/>
      </c>
      <c r="S20" s="21">
        <f t="shared" si="0"/>
        <v>0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 t="str">
        <f>IF(P20="","",IF(L20="","",VLOOKUP(L20,Bewertungsoptionen!$A$56:$B$57,2,FALSE)))</f>
        <v/>
      </c>
      <c r="Y20" s="20" t="str">
        <f>IF(P20="","",IF(M20="","",VLOOKUP(M20,Bewertungsoptionen!$A$61:$B$64,2,FALSE)))</f>
        <v/>
      </c>
      <c r="Z20" s="20" t="str">
        <f>IF(P20="","",IF(N20="","",VLOOKUP(N20,Bewertungsoptionen!$A$68:$B$71,2,FALSE)))</f>
        <v/>
      </c>
      <c r="AA20" s="21">
        <f t="shared" si="2"/>
        <v>0</v>
      </c>
      <c r="AB20" s="15"/>
    </row>
    <row r="21" spans="1:28" thickTop="1" thickBot="1" x14ac:dyDescent="0.3">
      <c r="A21" s="4">
        <f t="shared" si="3"/>
        <v>18</v>
      </c>
      <c r="B21" s="45"/>
      <c r="C21" s="45"/>
      <c r="D21" s="46" t="s">
        <v>8</v>
      </c>
      <c r="E21" s="45"/>
      <c r="F21" s="45"/>
      <c r="G21" s="46" t="s">
        <v>8</v>
      </c>
      <c r="H21" s="45"/>
      <c r="I21" s="45"/>
      <c r="J21" s="45"/>
      <c r="K21" s="46" t="s">
        <v>8</v>
      </c>
      <c r="L21" s="45"/>
      <c r="M21" s="45"/>
      <c r="N21" s="45"/>
      <c r="O21" s="46" t="s">
        <v>8</v>
      </c>
      <c r="P21" s="20" t="str">
        <f>IF(B21="","",VLOOKUP(B21,Bewertungsoptionen!$A$4:$B$7,2,FALSE))</f>
        <v/>
      </c>
      <c r="Q21" s="20" t="str">
        <f>IF(P21="","",IF(E21="","",VLOOKUP(E21,Bewertungsoptionen!$A$13:$B$22,2,FALSE)))</f>
        <v/>
      </c>
      <c r="R21" s="20" t="str">
        <f>IF(P21="","",IF(F21="","",VLOOKUP(F21,Bewertungsoptionen!$A$26:$B$30,2,FALSE)))</f>
        <v/>
      </c>
      <c r="S21" s="21">
        <f t="shared" si="0"/>
        <v>0</v>
      </c>
      <c r="T21" s="20" t="str">
        <f>IF(P21="","",IF(H21="","",VLOOKUP(H21,Bewertungsoptionen!$A$36:$B$38,2,FALSE)))</f>
        <v/>
      </c>
      <c r="U21" s="20" t="str">
        <f>IF(P21="","",IF(I21="","",VLOOKUP(I21,Bewertungsoptionen!$A$42:$B$44,2,FALSE)))</f>
        <v/>
      </c>
      <c r="V21" s="20" t="str">
        <f>IF(P21="","",IF(J21="","",VLOOKUP(J21,Bewertungsoptionen!$A$48:$B$50,2,FALSE)))</f>
        <v/>
      </c>
      <c r="W21" s="21">
        <f t="shared" si="1"/>
        <v>0</v>
      </c>
      <c r="X21" s="20" t="str">
        <f>IF(P21="","",IF(L21="","",VLOOKUP(L21,Bewertungsoptionen!$A$56:$B$57,2,FALSE)))</f>
        <v/>
      </c>
      <c r="Y21" s="20" t="str">
        <f>IF(P21="","",IF(M21="","",VLOOKUP(M21,Bewertungsoptionen!$A$61:$B$64,2,FALSE)))</f>
        <v/>
      </c>
      <c r="Z21" s="20" t="str">
        <f>IF(P21="","",IF(N21="","",VLOOKUP(N21,Bewertungsoptionen!$A$68:$B$71,2,FALSE)))</f>
        <v/>
      </c>
      <c r="AA21" s="21">
        <f t="shared" si="2"/>
        <v>0</v>
      </c>
      <c r="AB21" s="15"/>
    </row>
    <row r="22" spans="1:28" thickTop="1" thickBot="1" x14ac:dyDescent="0.3">
      <c r="A22" s="4">
        <f t="shared" si="3"/>
        <v>19</v>
      </c>
      <c r="B22" s="45"/>
      <c r="C22" s="45"/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5"/>
      <c r="N22" s="45"/>
      <c r="O22" s="46" t="s">
        <v>8</v>
      </c>
      <c r="P22" s="20" t="str">
        <f>IF(B22="","",VLOOKUP(B22,Bewertungsoptionen!$A$4:$B$7,2,FALSE))</f>
        <v/>
      </c>
      <c r="Q22" s="20" t="str">
        <f>IF(P22="","",IF(E22="","",VLOOKUP(E22,Bewertungsoptionen!$A$13:$B$22,2,FALSE)))</f>
        <v/>
      </c>
      <c r="R22" s="20" t="str">
        <f>IF(P22="","",IF(F22="","",VLOOKUP(F22,Bewertungsoptionen!$A$26:$B$30,2,FALSE)))</f>
        <v/>
      </c>
      <c r="S22" s="21">
        <f t="shared" si="0"/>
        <v>0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 t="str">
        <f>IF(P22="","",IF(L22="","",VLOOKUP(L22,Bewertungsoptionen!$A$56:$B$57,2,FALSE)))</f>
        <v/>
      </c>
      <c r="Y22" s="20" t="str">
        <f>IF(P22="","",IF(M22="","",VLOOKUP(M22,Bewertungsoptionen!$A$61:$B$64,2,FALSE)))</f>
        <v/>
      </c>
      <c r="Z22" s="20" t="str">
        <f>IF(P22="","",IF(N22="","",VLOOKUP(N22,Bewertungsoptionen!$A$68:$B$71,2,FALSE)))</f>
        <v/>
      </c>
      <c r="AA22" s="21">
        <f t="shared" si="2"/>
        <v>0</v>
      </c>
      <c r="AB22" s="15"/>
    </row>
    <row r="23" spans="1:28" thickTop="1" thickBot="1" x14ac:dyDescent="0.3">
      <c r="A23" s="4">
        <f t="shared" si="3"/>
        <v>20</v>
      </c>
      <c r="B23" s="45"/>
      <c r="C23" s="45"/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/>
      <c r="M23" s="45"/>
      <c r="N23" s="45"/>
      <c r="O23" s="46" t="s">
        <v>8</v>
      </c>
      <c r="P23" s="20" t="str">
        <f>IF(B23="","",VLOOKUP(B23,Bewertungsoptionen!$A$4:$B$7,2,FALSE))</f>
        <v/>
      </c>
      <c r="Q23" s="20" t="str">
        <f>IF(P23="","",IF(E23="","",VLOOKUP(E23,Bewertungsoptionen!$A$13:$B$22,2,FALSE)))</f>
        <v/>
      </c>
      <c r="R23" s="20" t="str">
        <f>IF(P23="","",IF(F23="","",VLOOKUP(F23,Bewertungsoptionen!$A$26:$B$30,2,FALSE)))</f>
        <v/>
      </c>
      <c r="S23" s="21">
        <f t="shared" si="0"/>
        <v>0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 t="str">
        <f>IF(P23="","",IF(L23="","",VLOOKUP(L23,Bewertungsoptionen!$A$56:$B$57,2,FALSE)))</f>
        <v/>
      </c>
      <c r="Y23" s="20" t="str">
        <f>IF(P23="","",IF(M23="","",VLOOKUP(M23,Bewertungsoptionen!$A$61:$B$64,2,FALSE)))</f>
        <v/>
      </c>
      <c r="Z23" s="20" t="str">
        <f>IF(P23="","",IF(N23="","",VLOOKUP(N23,Bewertungsoptionen!$A$68:$B$71,2,FALSE)))</f>
        <v/>
      </c>
      <c r="AA23" s="21">
        <f t="shared" si="2"/>
        <v>0</v>
      </c>
      <c r="AB23" s="15"/>
    </row>
    <row r="24" spans="1:28" thickTop="1" thickBot="1" x14ac:dyDescent="0.3">
      <c r="A24" s="4">
        <f t="shared" si="3"/>
        <v>21</v>
      </c>
      <c r="B24" s="45"/>
      <c r="C24" s="45"/>
      <c r="D24" s="46" t="s">
        <v>8</v>
      </c>
      <c r="E24" s="45"/>
      <c r="F24" s="45"/>
      <c r="G24" s="46" t="s">
        <v>8</v>
      </c>
      <c r="H24" s="45"/>
      <c r="I24" s="45"/>
      <c r="J24" s="45"/>
      <c r="K24" s="46" t="s">
        <v>8</v>
      </c>
      <c r="L24" s="45"/>
      <c r="M24" s="45"/>
      <c r="N24" s="45"/>
      <c r="O24" s="46" t="s">
        <v>8</v>
      </c>
      <c r="P24" s="20" t="str">
        <f>IF(B24="","",VLOOKUP(B24,Bewertungsoptionen!$A$4:$B$7,2,FALSE))</f>
        <v/>
      </c>
      <c r="Q24" s="20" t="str">
        <f>IF(P24="","",IF(E24="","",VLOOKUP(E24,Bewertungsoptionen!$A$13:$B$22,2,FALSE)))</f>
        <v/>
      </c>
      <c r="R24" s="20" t="str">
        <f>IF(P24="","",IF(F24="","",VLOOKUP(F24,Bewertungsoptionen!$A$26:$B$30,2,FALSE)))</f>
        <v/>
      </c>
      <c r="S24" s="21">
        <f t="shared" si="0"/>
        <v>0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 t="str">
        <f>IF(P24="","",IF(L24="","",VLOOKUP(L24,Bewertungsoptionen!$A$56:$B$57,2,FALSE)))</f>
        <v/>
      </c>
      <c r="Y24" s="20" t="str">
        <f>IF(P24="","",IF(M24="","",VLOOKUP(M24,Bewertungsoptionen!$A$61:$B$64,2,FALSE)))</f>
        <v/>
      </c>
      <c r="Z24" s="20" t="str">
        <f>IF(P24="","",IF(N24="","",VLOOKUP(N24,Bewertungsoptionen!$A$68:$B$71,2,FALSE)))</f>
        <v/>
      </c>
      <c r="AA24" s="21">
        <f t="shared" si="2"/>
        <v>0</v>
      </c>
      <c r="AB24" s="15"/>
    </row>
    <row r="25" spans="1:28" thickTop="1" thickBot="1" x14ac:dyDescent="0.3">
      <c r="A25" s="4">
        <f t="shared" si="3"/>
        <v>22</v>
      </c>
      <c r="B25" s="45"/>
      <c r="C25" s="45"/>
      <c r="D25" s="46" t="s">
        <v>8</v>
      </c>
      <c r="E25" s="45"/>
      <c r="F25" s="45"/>
      <c r="G25" s="46" t="s">
        <v>8</v>
      </c>
      <c r="H25" s="45"/>
      <c r="I25" s="45"/>
      <c r="J25" s="45"/>
      <c r="K25" s="46" t="s">
        <v>8</v>
      </c>
      <c r="L25" s="45"/>
      <c r="M25" s="45"/>
      <c r="N25" s="45"/>
      <c r="O25" s="46" t="s">
        <v>8</v>
      </c>
      <c r="P25" s="20" t="str">
        <f>IF(B25="","",VLOOKUP(B25,Bewertungsoptionen!$A$4:$B$7,2,FALSE))</f>
        <v/>
      </c>
      <c r="Q25" s="20" t="str">
        <f>IF(P25="","",IF(E25="","",VLOOKUP(E25,Bewertungsoptionen!$A$13:$B$22,2,FALSE)))</f>
        <v/>
      </c>
      <c r="R25" s="20" t="str">
        <f>IF(P25="","",IF(F25="","",VLOOKUP(F25,Bewertungsoptionen!$A$26:$B$30,2,FALSE)))</f>
        <v/>
      </c>
      <c r="S25" s="21">
        <f t="shared" si="0"/>
        <v>0</v>
      </c>
      <c r="T25" s="20" t="str">
        <f>IF(P25="","",IF(H25="","",VLOOKUP(H25,Bewertungsoptionen!$A$36:$B$38,2,FALSE)))</f>
        <v/>
      </c>
      <c r="U25" s="20" t="str">
        <f>IF(P25="","",IF(I25="","",VLOOKUP(I25,Bewertungsoptionen!$A$42:$B$44,2,FALSE)))</f>
        <v/>
      </c>
      <c r="V25" s="20" t="str">
        <f>IF(P25="","",IF(J25="","",VLOOKUP(J25,Bewertungsoptionen!$A$48:$B$50,2,FALSE)))</f>
        <v/>
      </c>
      <c r="W25" s="21">
        <f t="shared" si="1"/>
        <v>0</v>
      </c>
      <c r="X25" s="20" t="str">
        <f>IF(P25="","",IF(L25="","",VLOOKUP(L25,Bewertungsoptionen!$A$56:$B$57,2,FALSE)))</f>
        <v/>
      </c>
      <c r="Y25" s="20" t="str">
        <f>IF(P25="","",IF(M25="","",VLOOKUP(M25,Bewertungsoptionen!$A$61:$B$64,2,FALSE)))</f>
        <v/>
      </c>
      <c r="Z25" s="20" t="str">
        <f>IF(P25="","",IF(N25="","",VLOOKUP(N25,Bewertungsoptionen!$A$68:$B$71,2,FALSE)))</f>
        <v/>
      </c>
      <c r="AA25" s="21">
        <f t="shared" si="2"/>
        <v>0</v>
      </c>
      <c r="AB25" s="15"/>
    </row>
    <row r="26" spans="1:28" thickTop="1" thickBot="1" x14ac:dyDescent="0.3">
      <c r="A26" s="4">
        <f t="shared" si="3"/>
        <v>23</v>
      </c>
      <c r="B26" s="45"/>
      <c r="C26" s="45"/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5"/>
      <c r="N26" s="45"/>
      <c r="O26" s="46" t="s">
        <v>8</v>
      </c>
      <c r="P26" s="20" t="str">
        <f>IF(B26="","",VLOOKUP(B26,Bewertungsoptionen!$A$4:$B$7,2,FALSE))</f>
        <v/>
      </c>
      <c r="Q26" s="20" t="str">
        <f>IF(P26="","",IF(E26="","",VLOOKUP(E26,Bewertungsoptionen!$A$13:$B$22,2,FALSE)))</f>
        <v/>
      </c>
      <c r="R26" s="20" t="str">
        <f>IF(P26="","",IF(F26="","",VLOOKUP(F26,Bewertungsoptionen!$A$26:$B$30,2,FALSE)))</f>
        <v/>
      </c>
      <c r="S26" s="21">
        <f t="shared" si="0"/>
        <v>0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 t="str">
        <f>IF(P26="","",IF(L26="","",VLOOKUP(L26,Bewertungsoptionen!$A$56:$B$57,2,FALSE)))</f>
        <v/>
      </c>
      <c r="Y26" s="20" t="str">
        <f>IF(P26="","",IF(M26="","",VLOOKUP(M26,Bewertungsoptionen!$A$61:$B$64,2,FALSE)))</f>
        <v/>
      </c>
      <c r="Z26" s="20" t="str">
        <f>IF(P26="","",IF(N26="","",VLOOKUP(N26,Bewertungsoptionen!$A$68:$B$71,2,FALSE)))</f>
        <v/>
      </c>
      <c r="AA26" s="21">
        <f t="shared" si="2"/>
        <v>0</v>
      </c>
      <c r="AB26" s="15"/>
    </row>
    <row r="27" spans="1:28" thickTop="1" thickBot="1" x14ac:dyDescent="0.3">
      <c r="A27" s="4">
        <f t="shared" si="3"/>
        <v>24</v>
      </c>
      <c r="B27" s="45"/>
      <c r="C27" s="45"/>
      <c r="D27" s="46" t="s">
        <v>8</v>
      </c>
      <c r="E27" s="45"/>
      <c r="F27" s="45"/>
      <c r="G27" s="46" t="s">
        <v>8</v>
      </c>
      <c r="H27" s="45"/>
      <c r="I27" s="45"/>
      <c r="J27" s="45"/>
      <c r="K27" s="46" t="s">
        <v>8</v>
      </c>
      <c r="L27" s="45"/>
      <c r="M27" s="45"/>
      <c r="N27" s="45"/>
      <c r="O27" s="46" t="s">
        <v>8</v>
      </c>
      <c r="P27" s="20" t="str">
        <f>IF(B27="","",VLOOKUP(B27,Bewertungsoptionen!$A$4:$B$7,2,FALSE))</f>
        <v/>
      </c>
      <c r="Q27" s="20" t="str">
        <f>IF(P27="","",IF(E27="","",VLOOKUP(E27,Bewertungsoptionen!$A$13:$B$22,2,FALSE)))</f>
        <v/>
      </c>
      <c r="R27" s="20" t="str">
        <f>IF(P27="","",IF(F27="","",VLOOKUP(F27,Bewertungsoptionen!$A$26:$B$30,2,FALSE)))</f>
        <v/>
      </c>
      <c r="S27" s="21">
        <f t="shared" si="0"/>
        <v>0</v>
      </c>
      <c r="T27" s="20" t="str">
        <f>IF(P27="","",IF(H27="","",VLOOKUP(H27,Bewertungsoptionen!$A$36:$B$38,2,FALSE)))</f>
        <v/>
      </c>
      <c r="U27" s="20" t="str">
        <f>IF(P27="","",IF(I27="","",VLOOKUP(I27,Bewertungsoptionen!$A$42:$B$44,2,FALSE)))</f>
        <v/>
      </c>
      <c r="V27" s="20" t="str">
        <f>IF(P27="","",IF(J27="","",VLOOKUP(J27,Bewertungsoptionen!$A$48:$B$50,2,FALSE)))</f>
        <v/>
      </c>
      <c r="W27" s="21">
        <f t="shared" si="1"/>
        <v>0</v>
      </c>
      <c r="X27" s="20" t="str">
        <f>IF(P27="","",IF(L27="","",VLOOKUP(L27,Bewertungsoptionen!$A$56:$B$57,2,FALSE)))</f>
        <v/>
      </c>
      <c r="Y27" s="20" t="str">
        <f>IF(P27="","",IF(M27="","",VLOOKUP(M27,Bewertungsoptionen!$A$61:$B$64,2,FALSE)))</f>
        <v/>
      </c>
      <c r="Z27" s="20" t="str">
        <f>IF(P27="","",IF(N27="","",VLOOKUP(N27,Bewertungsoptionen!$A$68:$B$71,2,FALSE)))</f>
        <v/>
      </c>
      <c r="AA27" s="21">
        <f t="shared" si="2"/>
        <v>0</v>
      </c>
      <c r="AB27" s="15"/>
    </row>
    <row r="28" spans="1:28" thickTop="1" thickBot="1" x14ac:dyDescent="0.3">
      <c r="A28" s="4">
        <f t="shared" si="3"/>
        <v>25</v>
      </c>
      <c r="B28" s="45"/>
      <c r="C28" s="45"/>
      <c r="D28" s="46" t="s">
        <v>8</v>
      </c>
      <c r="E28" s="45"/>
      <c r="F28" s="45"/>
      <c r="G28" s="46" t="s">
        <v>8</v>
      </c>
      <c r="H28" s="45"/>
      <c r="I28" s="45"/>
      <c r="J28" s="45"/>
      <c r="K28" s="46" t="s">
        <v>8</v>
      </c>
      <c r="L28" s="45"/>
      <c r="M28" s="45"/>
      <c r="N28" s="45"/>
      <c r="O28" s="46" t="s">
        <v>8</v>
      </c>
      <c r="P28" s="20" t="str">
        <f>IF(B28="","",VLOOKUP(B28,Bewertungsoptionen!$A$4:$B$7,2,FALSE))</f>
        <v/>
      </c>
      <c r="Q28" s="20" t="str">
        <f>IF(P28="","",IF(E28="","",VLOOKUP(E28,Bewertungsoptionen!$A$13:$B$22,2,FALSE)))</f>
        <v/>
      </c>
      <c r="R28" s="20" t="str">
        <f>IF(P28="","",IF(F28="","",VLOOKUP(F28,Bewertungsoptionen!$A$26:$B$30,2,FALSE)))</f>
        <v/>
      </c>
      <c r="S28" s="21">
        <f t="shared" si="0"/>
        <v>0</v>
      </c>
      <c r="T28" s="20" t="str">
        <f>IF(P28="","",IF(H28="","",VLOOKUP(H28,Bewertungsoptionen!$A$36:$B$38,2,FALSE)))</f>
        <v/>
      </c>
      <c r="U28" s="20" t="str">
        <f>IF(P28="","",IF(I28="","",VLOOKUP(I28,Bewertungsoptionen!$A$42:$B$44,2,FALSE)))</f>
        <v/>
      </c>
      <c r="V28" s="20" t="str">
        <f>IF(P28="","",IF(J28="","",VLOOKUP(J28,Bewertungsoptionen!$A$48:$B$50,2,FALSE)))</f>
        <v/>
      </c>
      <c r="W28" s="21">
        <f t="shared" si="1"/>
        <v>0</v>
      </c>
      <c r="X28" s="20" t="str">
        <f>IF(P28="","",IF(L28="","",VLOOKUP(L28,Bewertungsoptionen!$A$56:$B$57,2,FALSE)))</f>
        <v/>
      </c>
      <c r="Y28" s="20" t="str">
        <f>IF(P28="","",IF(M28="","",VLOOKUP(M28,Bewertungsoptionen!$A$61:$B$64,2,FALSE)))</f>
        <v/>
      </c>
      <c r="Z28" s="20" t="str">
        <f>IF(P28="","",IF(N28="","",VLOOKUP(N28,Bewertungsoptionen!$A$68:$B$71,2,FALSE)))</f>
        <v/>
      </c>
      <c r="AA28" s="21">
        <f t="shared" si="2"/>
        <v>0</v>
      </c>
      <c r="AB28" s="15"/>
    </row>
    <row r="29" spans="1:28" thickTop="1" thickBot="1" x14ac:dyDescent="0.3">
      <c r="A29" s="4">
        <f t="shared" si="3"/>
        <v>26</v>
      </c>
      <c r="B29" s="45"/>
      <c r="C29" s="45"/>
      <c r="D29" s="46" t="s">
        <v>8</v>
      </c>
      <c r="E29" s="45"/>
      <c r="F29" s="45"/>
      <c r="G29" s="46" t="s">
        <v>8</v>
      </c>
      <c r="H29" s="45"/>
      <c r="I29" s="45"/>
      <c r="J29" s="45"/>
      <c r="K29" s="46" t="s">
        <v>8</v>
      </c>
      <c r="L29" s="45"/>
      <c r="M29" s="45"/>
      <c r="N29" s="45"/>
      <c r="O29" s="46" t="s">
        <v>8</v>
      </c>
      <c r="P29" s="20" t="str">
        <f>IF(B29="","",VLOOKUP(B29,Bewertungsoptionen!$A$4:$B$7,2,FALSE))</f>
        <v/>
      </c>
      <c r="Q29" s="20" t="str">
        <f>IF(P29="","",IF(E29="","",VLOOKUP(E29,Bewertungsoptionen!$A$13:$B$22,2,FALSE)))</f>
        <v/>
      </c>
      <c r="R29" s="20" t="str">
        <f>IF(P29="","",IF(F29="","",VLOOKUP(F29,Bewertungsoptionen!$A$26:$B$30,2,FALSE)))</f>
        <v/>
      </c>
      <c r="S29" s="21">
        <f t="shared" si="0"/>
        <v>0</v>
      </c>
      <c r="T29" s="20" t="str">
        <f>IF(P29="","",IF(H29="","",VLOOKUP(H29,Bewertungsoptionen!$A$36:$B$38,2,FALSE)))</f>
        <v/>
      </c>
      <c r="U29" s="20" t="str">
        <f>IF(P29="","",IF(I29="","",VLOOKUP(I29,Bewertungsoptionen!$A$42:$B$44,2,FALSE)))</f>
        <v/>
      </c>
      <c r="V29" s="20" t="str">
        <f>IF(P29="","",IF(J29="","",VLOOKUP(J29,Bewertungsoptionen!$A$48:$B$50,2,FALSE)))</f>
        <v/>
      </c>
      <c r="W29" s="21">
        <f t="shared" si="1"/>
        <v>0</v>
      </c>
      <c r="X29" s="20" t="str">
        <f>IF(P29="","",IF(L29="","",VLOOKUP(L29,Bewertungsoptionen!$A$56:$B$57,2,FALSE)))</f>
        <v/>
      </c>
      <c r="Y29" s="20" t="str">
        <f>IF(P29="","",IF(M29="","",VLOOKUP(M29,Bewertungsoptionen!$A$61:$B$64,2,FALSE)))</f>
        <v/>
      </c>
      <c r="Z29" s="20" t="str">
        <f>IF(P29="","",IF(N29="","",VLOOKUP(N29,Bewertungsoptionen!$A$68:$B$71,2,FALSE)))</f>
        <v/>
      </c>
      <c r="AA29" s="21">
        <f t="shared" si="2"/>
        <v>0</v>
      </c>
      <c r="AB29" s="15"/>
    </row>
    <row r="30" spans="1:28" thickTop="1" thickBot="1" x14ac:dyDescent="0.3">
      <c r="A30" s="4">
        <f t="shared" si="3"/>
        <v>27</v>
      </c>
      <c r="B30" s="45"/>
      <c r="C30" s="45"/>
      <c r="D30" s="46" t="s">
        <v>8</v>
      </c>
      <c r="E30" s="45"/>
      <c r="F30" s="45"/>
      <c r="G30" s="46" t="s">
        <v>8</v>
      </c>
      <c r="H30" s="45"/>
      <c r="I30" s="45"/>
      <c r="J30" s="45"/>
      <c r="K30" s="46" t="s">
        <v>8</v>
      </c>
      <c r="L30" s="45"/>
      <c r="M30" s="45"/>
      <c r="N30" s="45"/>
      <c r="O30" s="46" t="s">
        <v>8</v>
      </c>
      <c r="P30" s="20" t="str">
        <f>IF(B30="","",VLOOKUP(B30,Bewertungsoptionen!$A$4:$B$7,2,FALSE))</f>
        <v/>
      </c>
      <c r="Q30" s="20" t="str">
        <f>IF(P30="","",IF(E30="","",VLOOKUP(E30,Bewertungsoptionen!$A$13:$B$22,2,FALSE)))</f>
        <v/>
      </c>
      <c r="R30" s="20" t="str">
        <f>IF(P30="","",IF(F30="","",VLOOKUP(F30,Bewertungsoptionen!$A$26:$B$30,2,FALSE)))</f>
        <v/>
      </c>
      <c r="S30" s="21">
        <f t="shared" si="0"/>
        <v>0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 t="str">
        <f>IF(P30="","",IF(L30="","",VLOOKUP(L30,Bewertungsoptionen!$A$56:$B$57,2,FALSE)))</f>
        <v/>
      </c>
      <c r="Y30" s="20" t="str">
        <f>IF(P30="","",IF(M30="","",VLOOKUP(M30,Bewertungsoptionen!$A$61:$B$64,2,FALSE)))</f>
        <v/>
      </c>
      <c r="Z30" s="20" t="str">
        <f>IF(P30="","",IF(N30="","",VLOOKUP(N30,Bewertungsoptionen!$A$68:$B$71,2,FALSE)))</f>
        <v/>
      </c>
      <c r="AA30" s="21">
        <f t="shared" si="2"/>
        <v>0</v>
      </c>
      <c r="AB30" s="15"/>
    </row>
    <row r="31" spans="1:28" thickTop="1" thickBot="1" x14ac:dyDescent="0.3">
      <c r="A31" s="4">
        <f t="shared" si="3"/>
        <v>28</v>
      </c>
      <c r="B31" s="45"/>
      <c r="C31" s="45"/>
      <c r="D31" s="46" t="s">
        <v>8</v>
      </c>
      <c r="E31" s="45"/>
      <c r="F31" s="45"/>
      <c r="G31" s="46" t="s">
        <v>8</v>
      </c>
      <c r="H31" s="45"/>
      <c r="I31" s="45"/>
      <c r="J31" s="45"/>
      <c r="K31" s="46" t="s">
        <v>8</v>
      </c>
      <c r="L31" s="45"/>
      <c r="M31" s="45"/>
      <c r="N31" s="45"/>
      <c r="O31" s="46" t="s">
        <v>8</v>
      </c>
      <c r="P31" s="20" t="str">
        <f>IF(B31="","",VLOOKUP(B31,Bewertungsoptionen!$A$4:$B$7,2,FALSE))</f>
        <v/>
      </c>
      <c r="Q31" s="20" t="str">
        <f>IF(P31="","",IF(E31="","",VLOOKUP(E31,Bewertungsoptionen!$A$13:$B$22,2,FALSE)))</f>
        <v/>
      </c>
      <c r="R31" s="20" t="str">
        <f>IF(P31="","",IF(F31="","",VLOOKUP(F31,Bewertungsoptionen!$A$26:$B$30,2,FALSE)))</f>
        <v/>
      </c>
      <c r="S31" s="21">
        <f t="shared" si="0"/>
        <v>0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 t="str">
        <f>IF(P31="","",IF(L31="","",VLOOKUP(L31,Bewertungsoptionen!$A$56:$B$57,2,FALSE)))</f>
        <v/>
      </c>
      <c r="Y31" s="20" t="str">
        <f>IF(P31="","",IF(M31="","",VLOOKUP(M31,Bewertungsoptionen!$A$61:$B$64,2,FALSE)))</f>
        <v/>
      </c>
      <c r="Z31" s="20" t="str">
        <f>IF(P31="","",IF(N31="","",VLOOKUP(N31,Bewertungsoptionen!$A$68:$B$71,2,FALSE)))</f>
        <v/>
      </c>
      <c r="AA31" s="21">
        <f t="shared" si="2"/>
        <v>0</v>
      </c>
      <c r="AB31" s="15"/>
    </row>
    <row r="32" spans="1:28" thickTop="1" thickBot="1" x14ac:dyDescent="0.3">
      <c r="A32" s="4">
        <f t="shared" si="3"/>
        <v>29</v>
      </c>
      <c r="B32" s="45"/>
      <c r="C32" s="45"/>
      <c r="D32" s="46" t="s">
        <v>8</v>
      </c>
      <c r="E32" s="45"/>
      <c r="F32" s="45"/>
      <c r="G32" s="46" t="s">
        <v>8</v>
      </c>
      <c r="H32" s="45"/>
      <c r="I32" s="45"/>
      <c r="J32" s="45"/>
      <c r="K32" s="46" t="s">
        <v>8</v>
      </c>
      <c r="L32" s="45"/>
      <c r="M32" s="45"/>
      <c r="N32" s="45"/>
      <c r="O32" s="46" t="s">
        <v>8</v>
      </c>
      <c r="P32" s="20" t="str">
        <f>IF(B32="","",VLOOKUP(B32,Bewertungsoptionen!$A$4:$B$7,2,FALSE))</f>
        <v/>
      </c>
      <c r="Q32" s="20" t="str">
        <f>IF(P32="","",IF(E32="","",VLOOKUP(E32,Bewertungsoptionen!$A$13:$B$22,2,FALSE)))</f>
        <v/>
      </c>
      <c r="R32" s="20" t="str">
        <f>IF(P32="","",IF(F32="","",VLOOKUP(F32,Bewertungsoptionen!$A$26:$B$30,2,FALSE)))</f>
        <v/>
      </c>
      <c r="S32" s="21">
        <f t="shared" si="0"/>
        <v>0</v>
      </c>
      <c r="T32" s="20" t="str">
        <f>IF(P32="","",IF(H32="","",VLOOKUP(H32,Bewertungsoptionen!$A$36:$B$38,2,FALSE)))</f>
        <v/>
      </c>
      <c r="U32" s="20" t="str">
        <f>IF(P32="","",IF(I32="","",VLOOKUP(I32,Bewertungsoptionen!$A$42:$B$44,2,FALSE)))</f>
        <v/>
      </c>
      <c r="V32" s="20" t="str">
        <f>IF(P32="","",IF(J32="","",VLOOKUP(J32,Bewertungsoptionen!$A$48:$B$50,2,FALSE)))</f>
        <v/>
      </c>
      <c r="W32" s="21">
        <f t="shared" si="1"/>
        <v>0</v>
      </c>
      <c r="X32" s="20" t="str">
        <f>IF(P32="","",IF(L32="","",VLOOKUP(L32,Bewertungsoptionen!$A$56:$B$57,2,FALSE)))</f>
        <v/>
      </c>
      <c r="Y32" s="20" t="str">
        <f>IF(P32="","",IF(M32="","",VLOOKUP(M32,Bewertungsoptionen!$A$61:$B$64,2,FALSE)))</f>
        <v/>
      </c>
      <c r="Z32" s="20" t="str">
        <f>IF(P32="","",IF(N32="","",VLOOKUP(N32,Bewertungsoptionen!$A$68:$B$71,2,FALSE)))</f>
        <v/>
      </c>
      <c r="AA32" s="21">
        <f t="shared" si="2"/>
        <v>0</v>
      </c>
      <c r="AB32" s="15"/>
    </row>
    <row r="33" spans="1:28" thickTop="1" thickBot="1" x14ac:dyDescent="0.3">
      <c r="A33" s="4">
        <f t="shared" si="3"/>
        <v>30</v>
      </c>
      <c r="B33" s="45"/>
      <c r="C33" s="45"/>
      <c r="D33" s="46" t="s">
        <v>8</v>
      </c>
      <c r="E33" s="45"/>
      <c r="F33" s="45"/>
      <c r="G33" s="46" t="s">
        <v>8</v>
      </c>
      <c r="H33" s="45"/>
      <c r="I33" s="45"/>
      <c r="J33" s="45"/>
      <c r="K33" s="46" t="s">
        <v>8</v>
      </c>
      <c r="L33" s="45"/>
      <c r="M33" s="45"/>
      <c r="N33" s="45"/>
      <c r="O33" s="46" t="s">
        <v>8</v>
      </c>
      <c r="P33" s="20" t="str">
        <f>IF(B33="","",VLOOKUP(B33,Bewertungsoptionen!$A$4:$B$7,2,FALSE))</f>
        <v/>
      </c>
      <c r="Q33" s="20" t="str">
        <f>IF(P33="","",IF(E33="","",VLOOKUP(E33,Bewertungsoptionen!$A$13:$B$22,2,FALSE)))</f>
        <v/>
      </c>
      <c r="R33" s="20" t="str">
        <f>IF(P33="","",IF(F33="","",VLOOKUP(F33,Bewertungsoptionen!$A$26:$B$30,2,FALSE)))</f>
        <v/>
      </c>
      <c r="S33" s="21">
        <f t="shared" si="0"/>
        <v>0</v>
      </c>
      <c r="T33" s="20" t="str">
        <f>IF(P33="","",IF(H33="","",VLOOKUP(H33,Bewertungsoptionen!$A$36:$B$38,2,FALSE)))</f>
        <v/>
      </c>
      <c r="U33" s="20" t="str">
        <f>IF(P33="","",IF(I33="","",VLOOKUP(I33,Bewertungsoptionen!$A$42:$B$44,2,FALSE)))</f>
        <v/>
      </c>
      <c r="V33" s="20" t="str">
        <f>IF(P33="","",IF(J33="","",VLOOKUP(J33,Bewertungsoptionen!$A$48:$B$50,2,FALSE)))</f>
        <v/>
      </c>
      <c r="W33" s="21">
        <f t="shared" si="1"/>
        <v>0</v>
      </c>
      <c r="X33" s="20" t="str">
        <f>IF(P33="","",IF(L33="","",VLOOKUP(L33,Bewertungsoptionen!$A$56:$B$57,2,FALSE)))</f>
        <v/>
      </c>
      <c r="Y33" s="20" t="str">
        <f>IF(P33="","",IF(M33="","",VLOOKUP(M33,Bewertungsoptionen!$A$61:$B$64,2,FALSE)))</f>
        <v/>
      </c>
      <c r="Z33" s="20" t="str">
        <f>IF(P33="","",IF(N33="","",VLOOKUP(N33,Bewertungsoptionen!$A$68:$B$71,2,FALSE)))</f>
        <v/>
      </c>
      <c r="AA33" s="21">
        <f t="shared" si="2"/>
        <v>0</v>
      </c>
      <c r="AB33" s="15"/>
    </row>
    <row r="34" spans="1:28" thickTop="1" thickBot="1" x14ac:dyDescent="0.3">
      <c r="A34" s="4">
        <f t="shared" si="3"/>
        <v>31</v>
      </c>
      <c r="B34" s="45"/>
      <c r="C34" s="45"/>
      <c r="D34" s="46" t="s">
        <v>8</v>
      </c>
      <c r="E34" s="45"/>
      <c r="F34" s="45"/>
      <c r="G34" s="46" t="s">
        <v>8</v>
      </c>
      <c r="H34" s="45"/>
      <c r="I34" s="45"/>
      <c r="J34" s="45"/>
      <c r="K34" s="46" t="s">
        <v>8</v>
      </c>
      <c r="L34" s="45"/>
      <c r="M34" s="45"/>
      <c r="N34" s="45"/>
      <c r="O34" s="46" t="s">
        <v>8</v>
      </c>
      <c r="P34" s="20" t="str">
        <f>IF(B34="","",VLOOKUP(B34,Bewertungsoptionen!$A$4:$B$7,2,FALSE))</f>
        <v/>
      </c>
      <c r="Q34" s="20" t="str">
        <f>IF(P34="","",IF(E34="","",VLOOKUP(E34,Bewertungsoptionen!$A$13:$B$22,2,FALSE)))</f>
        <v/>
      </c>
      <c r="R34" s="20" t="str">
        <f>IF(P34="","",IF(F34="","",VLOOKUP(F34,Bewertungsoptionen!$A$26:$B$30,2,FALSE)))</f>
        <v/>
      </c>
      <c r="S34" s="21">
        <f t="shared" si="0"/>
        <v>0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 t="str">
        <f>IF(P34="","",IF(L34="","",VLOOKUP(L34,Bewertungsoptionen!$A$56:$B$57,2,FALSE)))</f>
        <v/>
      </c>
      <c r="Y34" s="20" t="str">
        <f>IF(P34="","",IF(M34="","",VLOOKUP(M34,Bewertungsoptionen!$A$61:$B$64,2,FALSE)))</f>
        <v/>
      </c>
      <c r="Z34" s="20" t="str">
        <f>IF(P34="","",IF(N34="","",VLOOKUP(N34,Bewertungsoptionen!$A$68:$B$71,2,FALSE)))</f>
        <v/>
      </c>
      <c r="AA34" s="21">
        <f t="shared" si="2"/>
        <v>0</v>
      </c>
    </row>
    <row r="35" spans="1:28" thickTop="1" thickBot="1" x14ac:dyDescent="0.3">
      <c r="A35" s="4">
        <f t="shared" si="3"/>
        <v>32</v>
      </c>
      <c r="B35" s="45"/>
      <c r="C35" s="45"/>
      <c r="D35" s="46" t="s">
        <v>8</v>
      </c>
      <c r="E35" s="45"/>
      <c r="F35" s="45"/>
      <c r="G35" s="46" t="s">
        <v>8</v>
      </c>
      <c r="H35" s="45"/>
      <c r="I35" s="45"/>
      <c r="J35" s="45"/>
      <c r="K35" s="46" t="s">
        <v>8</v>
      </c>
      <c r="L35" s="45"/>
      <c r="M35" s="45"/>
      <c r="N35" s="45"/>
      <c r="O35" s="46" t="s">
        <v>8</v>
      </c>
      <c r="P35" s="20" t="str">
        <f>IF(B35="","",VLOOKUP(B35,Bewertungsoptionen!$A$4:$B$7,2,FALSE))</f>
        <v/>
      </c>
      <c r="Q35" s="20" t="str">
        <f>IF(P35="","",IF(E35="","",VLOOKUP(E35,Bewertungsoptionen!$A$13:$B$22,2,FALSE)))</f>
        <v/>
      </c>
      <c r="R35" s="20" t="str">
        <f>IF(P35="","",IF(F35="","",VLOOKUP(F35,Bewertungsoptionen!$A$26:$B$30,2,FALSE)))</f>
        <v/>
      </c>
      <c r="S35" s="21">
        <f t="shared" si="0"/>
        <v>0</v>
      </c>
      <c r="T35" s="20" t="str">
        <f>IF(P35="","",IF(H35="","",VLOOKUP(H35,Bewertungsoptionen!$A$36:$B$38,2,FALSE)))</f>
        <v/>
      </c>
      <c r="U35" s="20" t="str">
        <f>IF(P35="","",IF(I35="","",VLOOKUP(I35,Bewertungsoptionen!$A$42:$B$44,2,FALSE)))</f>
        <v/>
      </c>
      <c r="V35" s="20" t="str">
        <f>IF(P35="","",IF(J35="","",VLOOKUP(J35,Bewertungsoptionen!$A$48:$B$50,2,FALSE)))</f>
        <v/>
      </c>
      <c r="W35" s="21">
        <f t="shared" si="1"/>
        <v>0</v>
      </c>
      <c r="X35" s="20" t="str">
        <f>IF(P35="","",IF(L35="","",VLOOKUP(L35,Bewertungsoptionen!$A$56:$B$57,2,FALSE)))</f>
        <v/>
      </c>
      <c r="Y35" s="20" t="str">
        <f>IF(P35="","",IF(M35="","",VLOOKUP(M35,Bewertungsoptionen!$A$61:$B$64,2,FALSE)))</f>
        <v/>
      </c>
      <c r="Z35" s="20" t="str">
        <f>IF(P35="","",IF(N35="","",VLOOKUP(N35,Bewertungsoptionen!$A$68:$B$71,2,FALSE)))</f>
        <v/>
      </c>
      <c r="AA35" s="21">
        <f t="shared" si="2"/>
        <v>0</v>
      </c>
    </row>
    <row r="36" spans="1:28" thickTop="1" thickBot="1" x14ac:dyDescent="0.3">
      <c r="A36" s="4">
        <f t="shared" si="3"/>
        <v>33</v>
      </c>
      <c r="B36" s="45"/>
      <c r="C36" s="45"/>
      <c r="D36" s="46" t="s">
        <v>8</v>
      </c>
      <c r="E36" s="45"/>
      <c r="F36" s="45"/>
      <c r="G36" s="46" t="s">
        <v>8</v>
      </c>
      <c r="H36" s="45"/>
      <c r="I36" s="45"/>
      <c r="J36" s="45"/>
      <c r="K36" s="46" t="s">
        <v>8</v>
      </c>
      <c r="L36" s="45"/>
      <c r="M36" s="45"/>
      <c r="N36" s="45"/>
      <c r="O36" s="46" t="s">
        <v>8</v>
      </c>
      <c r="P36" s="20" t="str">
        <f>IF(B36="","",VLOOKUP(B36,Bewertungsoptionen!$A$4:$B$7,2,FALSE))</f>
        <v/>
      </c>
      <c r="Q36" s="20" t="str">
        <f>IF(P36="","",IF(E36="","",VLOOKUP(E36,Bewertungsoptionen!$A$13:$B$22,2,FALSE)))</f>
        <v/>
      </c>
      <c r="R36" s="20" t="str">
        <f>IF(P36="","",IF(F36="","",VLOOKUP(F36,Bewertungsoptionen!$A$26:$B$30,2,FALSE)))</f>
        <v/>
      </c>
      <c r="S36" s="21">
        <f t="shared" si="0"/>
        <v>0</v>
      </c>
      <c r="T36" s="20" t="str">
        <f>IF(P36="","",IF(H36="","",VLOOKUP(H36,Bewertungsoptionen!$A$36:$B$38,2,FALSE)))</f>
        <v/>
      </c>
      <c r="U36" s="20" t="str">
        <f>IF(P36="","",IF(I36="","",VLOOKUP(I36,Bewertungsoptionen!$A$42:$B$44,2,FALSE)))</f>
        <v/>
      </c>
      <c r="V36" s="20" t="str">
        <f>IF(P36="","",IF(J36="","",VLOOKUP(J36,Bewertungsoptionen!$A$48:$B$50,2,FALSE)))</f>
        <v/>
      </c>
      <c r="W36" s="21">
        <f t="shared" si="1"/>
        <v>0</v>
      </c>
      <c r="X36" s="20" t="str">
        <f>IF(P36="","",IF(L36="","",VLOOKUP(L36,Bewertungsoptionen!$A$56:$B$57,2,FALSE)))</f>
        <v/>
      </c>
      <c r="Y36" s="20" t="str">
        <f>IF(P36="","",IF(M36="","",VLOOKUP(M36,Bewertungsoptionen!$A$61:$B$64,2,FALSE)))</f>
        <v/>
      </c>
      <c r="Z36" s="20" t="str">
        <f>IF(P36="","",IF(N36="","",VLOOKUP(N36,Bewertungsoptionen!$A$68:$B$71,2,FALSE)))</f>
        <v/>
      </c>
      <c r="AA36" s="21">
        <f t="shared" si="2"/>
        <v>0</v>
      </c>
    </row>
    <row r="37" spans="1:28" thickTop="1" thickBot="1" x14ac:dyDescent="0.3">
      <c r="A37" s="4">
        <f t="shared" si="3"/>
        <v>34</v>
      </c>
      <c r="B37" s="45"/>
      <c r="C37" s="45"/>
      <c r="D37" s="46" t="s">
        <v>8</v>
      </c>
      <c r="E37" s="45"/>
      <c r="F37" s="45"/>
      <c r="G37" s="46" t="s">
        <v>8</v>
      </c>
      <c r="H37" s="45"/>
      <c r="I37" s="45"/>
      <c r="J37" s="45"/>
      <c r="K37" s="46" t="s">
        <v>8</v>
      </c>
      <c r="L37" s="45"/>
      <c r="M37" s="45"/>
      <c r="N37" s="45"/>
      <c r="O37" s="46" t="s">
        <v>8</v>
      </c>
      <c r="P37" s="20" t="str">
        <f>IF(B37="","",VLOOKUP(B37,Bewertungsoptionen!$A$4:$B$7,2,FALSE))</f>
        <v/>
      </c>
      <c r="Q37" s="20" t="str">
        <f>IF(P37="","",IF(E37="","",VLOOKUP(E37,Bewertungsoptionen!$A$13:$B$22,2,FALSE)))</f>
        <v/>
      </c>
      <c r="R37" s="20" t="str">
        <f>IF(P37="","",IF(F37="","",VLOOKUP(F37,Bewertungsoptionen!$A$26:$B$30,2,FALSE)))</f>
        <v/>
      </c>
      <c r="S37" s="21">
        <f t="shared" si="0"/>
        <v>0</v>
      </c>
      <c r="T37" s="20" t="str">
        <f>IF(P37="","",IF(H37="","",VLOOKUP(H37,Bewertungsoptionen!$A$36:$B$38,2,FALSE)))</f>
        <v/>
      </c>
      <c r="U37" s="20" t="str">
        <f>IF(P37="","",IF(I37="","",VLOOKUP(I37,Bewertungsoptionen!$A$42:$B$44,2,FALSE)))</f>
        <v/>
      </c>
      <c r="V37" s="20" t="str">
        <f>IF(P37="","",IF(J37="","",VLOOKUP(J37,Bewertungsoptionen!$A$48:$B$50,2,FALSE)))</f>
        <v/>
      </c>
      <c r="W37" s="21">
        <f t="shared" si="1"/>
        <v>0</v>
      </c>
      <c r="X37" s="20" t="str">
        <f>IF(P37="","",IF(L37="","",VLOOKUP(L37,Bewertungsoptionen!$A$56:$B$57,2,FALSE)))</f>
        <v/>
      </c>
      <c r="Y37" s="20" t="str">
        <f>IF(P37="","",IF(M37="","",VLOOKUP(M37,Bewertungsoptionen!$A$61:$B$64,2,FALSE)))</f>
        <v/>
      </c>
      <c r="Z37" s="20" t="str">
        <f>IF(P37="","",IF(N37="","",VLOOKUP(N37,Bewertungsoptionen!$A$68:$B$71,2,FALSE)))</f>
        <v/>
      </c>
      <c r="AA37" s="21">
        <f t="shared" si="2"/>
        <v>0</v>
      </c>
    </row>
    <row r="38" spans="1:28" thickTop="1" thickBot="1" x14ac:dyDescent="0.3">
      <c r="A38" s="4">
        <f t="shared" si="3"/>
        <v>35</v>
      </c>
      <c r="B38" s="45"/>
      <c r="C38" s="45"/>
      <c r="D38" s="46" t="s">
        <v>8</v>
      </c>
      <c r="E38" s="45"/>
      <c r="F38" s="45"/>
      <c r="G38" s="46" t="s">
        <v>8</v>
      </c>
      <c r="H38" s="45"/>
      <c r="I38" s="45"/>
      <c r="J38" s="45"/>
      <c r="K38" s="46" t="s">
        <v>8</v>
      </c>
      <c r="L38" s="45"/>
      <c r="M38" s="45"/>
      <c r="N38" s="45"/>
      <c r="O38" s="46" t="s">
        <v>8</v>
      </c>
      <c r="P38" s="20" t="str">
        <f>IF(B38="","",VLOOKUP(B38,Bewertungsoptionen!$A$4:$B$7,2,FALSE))</f>
        <v/>
      </c>
      <c r="Q38" s="20" t="str">
        <f>IF(P38="","",IF(E38="","",VLOOKUP(E38,Bewertungsoptionen!$A$13:$B$22,2,FALSE)))</f>
        <v/>
      </c>
      <c r="R38" s="20" t="str">
        <f>IF(P38="","",IF(F38="","",VLOOKUP(F38,Bewertungsoptionen!$A$26:$B$30,2,FALSE)))</f>
        <v/>
      </c>
      <c r="S38" s="21">
        <f t="shared" si="0"/>
        <v>0</v>
      </c>
      <c r="T38" s="20" t="str">
        <f>IF(P38="","",IF(H38="","",VLOOKUP(H38,Bewertungsoptionen!$A$36:$B$38,2,FALSE)))</f>
        <v/>
      </c>
      <c r="U38" s="20" t="str">
        <f>IF(P38="","",IF(I38="","",VLOOKUP(I38,Bewertungsoptionen!$A$42:$B$44,2,FALSE)))</f>
        <v/>
      </c>
      <c r="V38" s="20" t="str">
        <f>IF(P38="","",IF(J38="","",VLOOKUP(J38,Bewertungsoptionen!$A$48:$B$50,2,FALSE)))</f>
        <v/>
      </c>
      <c r="W38" s="21">
        <f t="shared" si="1"/>
        <v>0</v>
      </c>
      <c r="X38" s="20" t="str">
        <f>IF(P38="","",IF(L38="","",VLOOKUP(L38,Bewertungsoptionen!$A$56:$B$57,2,FALSE)))</f>
        <v/>
      </c>
      <c r="Y38" s="20" t="str">
        <f>IF(P38="","",IF(M38="","",VLOOKUP(M38,Bewertungsoptionen!$A$61:$B$64,2,FALSE)))</f>
        <v/>
      </c>
      <c r="Z38" s="20" t="str">
        <f>IF(P38="","",IF(N38="","",VLOOKUP(N38,Bewertungsoptionen!$A$68:$B$71,2,FALSE)))</f>
        <v/>
      </c>
      <c r="AA38" s="21">
        <f t="shared" si="2"/>
        <v>0</v>
      </c>
    </row>
    <row r="39" spans="1:28" thickTop="1" thickBot="1" x14ac:dyDescent="0.3">
      <c r="A39" s="4">
        <f t="shared" si="3"/>
        <v>36</v>
      </c>
      <c r="B39" s="45"/>
      <c r="C39" s="45"/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5"/>
      <c r="N39" s="45"/>
      <c r="O39" s="46" t="s">
        <v>8</v>
      </c>
      <c r="P39" s="20" t="str">
        <f>IF(B39="","",VLOOKUP(B39,Bewertungsoptionen!$A$4:$B$7,2,FALSE))</f>
        <v/>
      </c>
      <c r="Q39" s="20" t="str">
        <f>IF(P39="","",IF(E39="","",VLOOKUP(E39,Bewertungsoptionen!$A$13:$B$22,2,FALSE)))</f>
        <v/>
      </c>
      <c r="R39" s="20" t="str">
        <f>IF(P39="","",IF(F39="","",VLOOKUP(F39,Bewertungsoptionen!$A$26:$B$30,2,FALSE)))</f>
        <v/>
      </c>
      <c r="S39" s="21">
        <f t="shared" si="0"/>
        <v>0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 t="str">
        <f>IF(P39="","",IF(L39="","",VLOOKUP(L39,Bewertungsoptionen!$A$56:$B$57,2,FALSE)))</f>
        <v/>
      </c>
      <c r="Y39" s="20" t="str">
        <f>IF(P39="","",IF(M39="","",VLOOKUP(M39,Bewertungsoptionen!$A$61:$B$64,2,FALSE)))</f>
        <v/>
      </c>
      <c r="Z39" s="20" t="str">
        <f>IF(P39="","",IF(N39="","",VLOOKUP(N39,Bewertungsoptionen!$A$68:$B$71,2,FALSE)))</f>
        <v/>
      </c>
      <c r="AA39" s="21">
        <f t="shared" si="2"/>
        <v>0</v>
      </c>
    </row>
    <row r="40" spans="1:28" thickTop="1" thickBot="1" x14ac:dyDescent="0.3">
      <c r="A40" s="4">
        <f t="shared" si="3"/>
        <v>37</v>
      </c>
      <c r="B40" s="45"/>
      <c r="C40" s="45"/>
      <c r="D40" s="46" t="s">
        <v>8</v>
      </c>
      <c r="E40" s="45"/>
      <c r="F40" s="45"/>
      <c r="G40" s="46" t="s">
        <v>8</v>
      </c>
      <c r="H40" s="45"/>
      <c r="I40" s="45"/>
      <c r="J40" s="45"/>
      <c r="K40" s="46" t="s">
        <v>8</v>
      </c>
      <c r="L40" s="45"/>
      <c r="M40" s="45"/>
      <c r="N40" s="45"/>
      <c r="O40" s="46" t="s">
        <v>8</v>
      </c>
      <c r="P40" s="20" t="str">
        <f>IF(B40="","",VLOOKUP(B40,Bewertungsoptionen!$A$4:$B$7,2,FALSE))</f>
        <v/>
      </c>
      <c r="Q40" s="20" t="str">
        <f>IF(P40="","",IF(E40="","",VLOOKUP(E40,Bewertungsoptionen!$A$13:$B$22,2,FALSE)))</f>
        <v/>
      </c>
      <c r="R40" s="20" t="str">
        <f>IF(P40="","",IF(F40="","",VLOOKUP(F40,Bewertungsoptionen!$A$26:$B$30,2,FALSE)))</f>
        <v/>
      </c>
      <c r="S40" s="21">
        <f t="shared" si="0"/>
        <v>0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 t="str">
        <f>IF(P40="","",IF(L40="","",VLOOKUP(L40,Bewertungsoptionen!$A$56:$B$57,2,FALSE)))</f>
        <v/>
      </c>
      <c r="Y40" s="20" t="str">
        <f>IF(P40="","",IF(M40="","",VLOOKUP(M40,Bewertungsoptionen!$A$61:$B$64,2,FALSE)))</f>
        <v/>
      </c>
      <c r="Z40" s="20" t="str">
        <f>IF(P40="","",IF(N40="","",VLOOKUP(N40,Bewertungsoptionen!$A$68:$B$71,2,FALSE)))</f>
        <v/>
      </c>
      <c r="AA40" s="21">
        <f t="shared" si="2"/>
        <v>0</v>
      </c>
    </row>
    <row r="41" spans="1:28" thickTop="1" thickBot="1" x14ac:dyDescent="0.3">
      <c r="A41" s="4">
        <f t="shared" si="3"/>
        <v>38</v>
      </c>
      <c r="B41" s="45"/>
      <c r="C41" s="45"/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/>
      <c r="N41" s="45"/>
      <c r="O41" s="46" t="s">
        <v>8</v>
      </c>
      <c r="P41" s="20" t="str">
        <f>IF(B41="","",VLOOKUP(B41,Bewertungsoptionen!$A$4:$B$7,2,FALSE))</f>
        <v/>
      </c>
      <c r="Q41" s="20" t="str">
        <f>IF(P41="","",IF(E41="","",VLOOKUP(E41,Bewertungsoptionen!$A$13:$B$22,2,FALSE)))</f>
        <v/>
      </c>
      <c r="R41" s="20" t="str">
        <f>IF(P41="","",IF(F41="","",VLOOKUP(F41,Bewertungsoptionen!$A$26:$B$30,2,FALSE)))</f>
        <v/>
      </c>
      <c r="S41" s="21">
        <f t="shared" si="0"/>
        <v>0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 t="str">
        <f>IF(P41="","",IF(L41="","",VLOOKUP(L41,Bewertungsoptionen!$A$56:$B$57,2,FALSE)))</f>
        <v/>
      </c>
      <c r="Y41" s="20" t="str">
        <f>IF(P41="","",IF(M41="","",VLOOKUP(M41,Bewertungsoptionen!$A$61:$B$64,2,FALSE)))</f>
        <v/>
      </c>
      <c r="Z41" s="20" t="str">
        <f>IF(P41="","",IF(N41="","",VLOOKUP(N41,Bewertungsoptionen!$A$68:$B$71,2,FALSE)))</f>
        <v/>
      </c>
      <c r="AA41" s="21">
        <f t="shared" si="2"/>
        <v>0</v>
      </c>
    </row>
    <row r="42" spans="1:28" thickTop="1" thickBot="1" x14ac:dyDescent="0.3">
      <c r="A42" s="4">
        <f t="shared" si="3"/>
        <v>39</v>
      </c>
      <c r="B42" s="45"/>
      <c r="C42" s="45"/>
      <c r="D42" s="46" t="s">
        <v>8</v>
      </c>
      <c r="E42" s="45"/>
      <c r="F42" s="45"/>
      <c r="G42" s="46" t="s">
        <v>8</v>
      </c>
      <c r="H42" s="45"/>
      <c r="I42" s="45"/>
      <c r="J42" s="45"/>
      <c r="K42" s="46" t="s">
        <v>8</v>
      </c>
      <c r="L42" s="45"/>
      <c r="M42" s="45"/>
      <c r="N42" s="45"/>
      <c r="O42" s="46" t="s">
        <v>8</v>
      </c>
      <c r="P42" s="20" t="str">
        <f>IF(B42="","",VLOOKUP(B42,Bewertungsoptionen!$A$4:$B$7,2,FALSE))</f>
        <v/>
      </c>
      <c r="Q42" s="20" t="str">
        <f>IF(P42="","",IF(E42="","",VLOOKUP(E42,Bewertungsoptionen!$A$13:$B$22,2,FALSE)))</f>
        <v/>
      </c>
      <c r="R42" s="20" t="str">
        <f>IF(P42="","",IF(F42="","",VLOOKUP(F42,Bewertungsoptionen!$A$26:$B$30,2,FALSE)))</f>
        <v/>
      </c>
      <c r="S42" s="21">
        <f t="shared" si="0"/>
        <v>0</v>
      </c>
      <c r="T42" s="20" t="str">
        <f>IF(P42="","",IF(H42="","",VLOOKUP(H42,Bewertungsoptionen!$A$36:$B$38,2,FALSE)))</f>
        <v/>
      </c>
      <c r="U42" s="20" t="str">
        <f>IF(P42="","",IF(I42="","",VLOOKUP(I42,Bewertungsoptionen!$A$42:$B$44,2,FALSE)))</f>
        <v/>
      </c>
      <c r="V42" s="20" t="str">
        <f>IF(P42="","",IF(J42="","",VLOOKUP(J42,Bewertungsoptionen!$A$48:$B$50,2,FALSE)))</f>
        <v/>
      </c>
      <c r="W42" s="21">
        <f t="shared" si="1"/>
        <v>0</v>
      </c>
      <c r="X42" s="20" t="str">
        <f>IF(P42="","",IF(L42="","",VLOOKUP(L42,Bewertungsoptionen!$A$56:$B$57,2,FALSE)))</f>
        <v/>
      </c>
      <c r="Y42" s="20" t="str">
        <f>IF(P42="","",IF(M42="","",VLOOKUP(M42,Bewertungsoptionen!$A$61:$B$64,2,FALSE)))</f>
        <v/>
      </c>
      <c r="Z42" s="20" t="str">
        <f>IF(P42="","",IF(N42="","",VLOOKUP(N42,Bewertungsoptionen!$A$68:$B$71,2,FALSE)))</f>
        <v/>
      </c>
      <c r="AA42" s="21">
        <f t="shared" si="2"/>
        <v>0</v>
      </c>
    </row>
    <row r="43" spans="1:28" thickTop="1" thickBot="1" x14ac:dyDescent="0.3">
      <c r="A43" s="4">
        <f t="shared" si="3"/>
        <v>40</v>
      </c>
      <c r="B43" s="45"/>
      <c r="C43" s="45"/>
      <c r="D43" s="46" t="s">
        <v>8</v>
      </c>
      <c r="E43" s="45"/>
      <c r="F43" s="45"/>
      <c r="G43" s="46" t="s">
        <v>8</v>
      </c>
      <c r="H43" s="45"/>
      <c r="I43" s="45"/>
      <c r="J43" s="45"/>
      <c r="K43" s="46" t="s">
        <v>8</v>
      </c>
      <c r="L43" s="45"/>
      <c r="M43" s="45"/>
      <c r="N43" s="45"/>
      <c r="O43" s="46" t="s">
        <v>8</v>
      </c>
      <c r="P43" s="20" t="str">
        <f>IF(B43="","",VLOOKUP(B43,Bewertungsoptionen!$A$4:$B$7,2,FALSE))</f>
        <v/>
      </c>
      <c r="Q43" s="20" t="str">
        <f>IF(P43="","",IF(E43="","",VLOOKUP(E43,Bewertungsoptionen!$A$13:$B$22,2,FALSE)))</f>
        <v/>
      </c>
      <c r="R43" s="20" t="str">
        <f>IF(P43="","",IF(F43="","",VLOOKUP(F43,Bewertungsoptionen!$A$26:$B$30,2,FALSE)))</f>
        <v/>
      </c>
      <c r="S43" s="21">
        <f t="shared" si="0"/>
        <v>0</v>
      </c>
      <c r="T43" s="20" t="str">
        <f>IF(P43="","",IF(H43="","",VLOOKUP(H43,Bewertungsoptionen!$A$36:$B$38,2,FALSE)))</f>
        <v/>
      </c>
      <c r="U43" s="20" t="str">
        <f>IF(P43="","",IF(I43="","",VLOOKUP(I43,Bewertungsoptionen!$A$42:$B$44,2,FALSE)))</f>
        <v/>
      </c>
      <c r="V43" s="20" t="str">
        <f>IF(P43="","",IF(J43="","",VLOOKUP(J43,Bewertungsoptionen!$A$48:$B$50,2,FALSE)))</f>
        <v/>
      </c>
      <c r="W43" s="21">
        <f t="shared" si="1"/>
        <v>0</v>
      </c>
      <c r="X43" s="20" t="str">
        <f>IF(P43="","",IF(L43="","",VLOOKUP(L43,Bewertungsoptionen!$A$56:$B$57,2,FALSE)))</f>
        <v/>
      </c>
      <c r="Y43" s="20" t="str">
        <f>IF(P43="","",IF(M43="","",VLOOKUP(M43,Bewertungsoptionen!$A$61:$B$64,2,FALSE)))</f>
        <v/>
      </c>
      <c r="Z43" s="20" t="str">
        <f>IF(P43="","",IF(N43="","",VLOOKUP(N43,Bewertungsoptionen!$A$68:$B$71,2,FALSE)))</f>
        <v/>
      </c>
      <c r="AA43" s="21">
        <f t="shared" si="2"/>
        <v>0</v>
      </c>
    </row>
    <row r="44" spans="1:28" thickTop="1" thickBot="1" x14ac:dyDescent="0.3">
      <c r="A44" s="4">
        <f t="shared" si="3"/>
        <v>41</v>
      </c>
      <c r="B44" s="45"/>
      <c r="C44" s="45"/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5"/>
      <c r="N44" s="45"/>
      <c r="O44" s="46" t="s">
        <v>8</v>
      </c>
      <c r="P44" s="20" t="str">
        <f>IF(B44="","",VLOOKUP(B44,Bewertungsoptionen!$A$4:$B$7,2,FALSE))</f>
        <v/>
      </c>
      <c r="Q44" s="20" t="str">
        <f>IF(P44="","",IF(E44="","",VLOOKUP(E44,Bewertungsoptionen!$A$13:$B$22,2,FALSE)))</f>
        <v/>
      </c>
      <c r="R44" s="20" t="str">
        <f>IF(P44="","",IF(F44="","",VLOOKUP(F44,Bewertungsoptionen!$A$26:$B$30,2,FALSE)))</f>
        <v/>
      </c>
      <c r="S44" s="21">
        <f t="shared" si="0"/>
        <v>0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 t="str">
        <f>IF(P44="","",IF(L44="","",VLOOKUP(L44,Bewertungsoptionen!$A$56:$B$57,2,FALSE)))</f>
        <v/>
      </c>
      <c r="Y44" s="20" t="str">
        <f>IF(P44="","",IF(M44="","",VLOOKUP(M44,Bewertungsoptionen!$A$61:$B$64,2,FALSE)))</f>
        <v/>
      </c>
      <c r="Z44" s="20" t="str">
        <f>IF(P44="","",IF(N44="","",VLOOKUP(N44,Bewertungsoptionen!$A$68:$B$71,2,FALSE)))</f>
        <v/>
      </c>
      <c r="AA44" s="21">
        <f t="shared" si="2"/>
        <v>0</v>
      </c>
    </row>
    <row r="45" spans="1:28" thickTop="1" thickBot="1" x14ac:dyDescent="0.3">
      <c r="A45" s="4">
        <f t="shared" si="3"/>
        <v>42</v>
      </c>
      <c r="B45" s="45"/>
      <c r="C45" s="45"/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5"/>
      <c r="N45" s="45"/>
      <c r="O45" s="46" t="s">
        <v>8</v>
      </c>
      <c r="P45" s="20" t="str">
        <f>IF(B45="","",VLOOKUP(B45,Bewertungsoptionen!$A$4:$B$7,2,FALSE))</f>
        <v/>
      </c>
      <c r="Q45" s="20" t="str">
        <f>IF(P45="","",IF(E45="","",VLOOKUP(E45,Bewertungsoptionen!$A$13:$B$22,2,FALSE)))</f>
        <v/>
      </c>
      <c r="R45" s="20" t="str">
        <f>IF(P45="","",IF(F45="","",VLOOKUP(F45,Bewertungsoptionen!$A$26:$B$30,2,FALSE)))</f>
        <v/>
      </c>
      <c r="S45" s="21">
        <f t="shared" si="0"/>
        <v>0</v>
      </c>
      <c r="T45" s="20" t="str">
        <f>IF(P45="","",IF(H45="","",VLOOKUP(H45,Bewertungsoptionen!$A$36:$B$38,2,FALSE)))</f>
        <v/>
      </c>
      <c r="U45" s="20" t="str">
        <f>IF(P45="","",IF(I45="","",VLOOKUP(I45,Bewertungsoptionen!$A$42:$B$44,2,FALSE)))</f>
        <v/>
      </c>
      <c r="V45" s="20" t="str">
        <f>IF(P45="","",IF(J45="","",VLOOKUP(J45,Bewertungsoptionen!$A$48:$B$50,2,FALSE)))</f>
        <v/>
      </c>
      <c r="W45" s="21">
        <f t="shared" si="1"/>
        <v>0</v>
      </c>
      <c r="X45" s="20" t="str">
        <f>IF(P45="","",IF(L45="","",VLOOKUP(L45,Bewertungsoptionen!$A$56:$B$57,2,FALSE)))</f>
        <v/>
      </c>
      <c r="Y45" s="20" t="str">
        <f>IF(P45="","",IF(M45="","",VLOOKUP(M45,Bewertungsoptionen!$A$61:$B$64,2,FALSE)))</f>
        <v/>
      </c>
      <c r="Z45" s="20" t="str">
        <f>IF(P45="","",IF(N45="","",VLOOKUP(N45,Bewertungsoptionen!$A$68:$B$71,2,FALSE)))</f>
        <v/>
      </c>
      <c r="AA45" s="21">
        <f t="shared" si="2"/>
        <v>0</v>
      </c>
    </row>
    <row r="46" spans="1:28" thickTop="1" thickBot="1" x14ac:dyDescent="0.3">
      <c r="A46" s="4">
        <f t="shared" si="3"/>
        <v>43</v>
      </c>
      <c r="B46" s="45"/>
      <c r="C46" s="45"/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5"/>
      <c r="N46" s="45"/>
      <c r="O46" s="46" t="s">
        <v>8</v>
      </c>
      <c r="P46" s="20" t="str">
        <f>IF(B46="","",VLOOKUP(B46,Bewertungsoptionen!$A$4:$B$7,2,FALSE))</f>
        <v/>
      </c>
      <c r="Q46" s="20" t="str">
        <f>IF(P46="","",IF(E46="","",VLOOKUP(E46,Bewertungsoptionen!$A$13:$B$22,2,FALSE)))</f>
        <v/>
      </c>
      <c r="R46" s="20" t="str">
        <f>IF(P46="","",IF(F46="","",VLOOKUP(F46,Bewertungsoptionen!$A$26:$B$30,2,FALSE)))</f>
        <v/>
      </c>
      <c r="S46" s="21">
        <f t="shared" si="0"/>
        <v>0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 t="str">
        <f>IF(P46="","",IF(L46="","",VLOOKUP(L46,Bewertungsoptionen!$A$56:$B$57,2,FALSE)))</f>
        <v/>
      </c>
      <c r="Y46" s="20" t="str">
        <f>IF(P46="","",IF(M46="","",VLOOKUP(M46,Bewertungsoptionen!$A$61:$B$64,2,FALSE)))</f>
        <v/>
      </c>
      <c r="Z46" s="20" t="str">
        <f>IF(P46="","",IF(N46="","",VLOOKUP(N46,Bewertungsoptionen!$A$68:$B$71,2,FALSE)))</f>
        <v/>
      </c>
      <c r="AA46" s="21">
        <f t="shared" si="2"/>
        <v>0</v>
      </c>
    </row>
    <row r="47" spans="1:28" thickTop="1" thickBot="1" x14ac:dyDescent="0.3">
      <c r="A47" s="4">
        <f t="shared" si="3"/>
        <v>44</v>
      </c>
      <c r="B47" s="45"/>
      <c r="C47" s="45"/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/>
      <c r="N47" s="45"/>
      <c r="O47" s="46" t="s">
        <v>8</v>
      </c>
      <c r="P47" s="20" t="str">
        <f>IF(B47="","",VLOOKUP(B47,Bewertungsoptionen!$A$4:$B$7,2,FALSE))</f>
        <v/>
      </c>
      <c r="Q47" s="20" t="str">
        <f>IF(P47="","",IF(E47="","",VLOOKUP(E47,Bewertungsoptionen!$A$13:$B$22,2,FALSE)))</f>
        <v/>
      </c>
      <c r="R47" s="20" t="str">
        <f>IF(P47="","",IF(F47="","",VLOOKUP(F47,Bewertungsoptionen!$A$26:$B$30,2,FALSE)))</f>
        <v/>
      </c>
      <c r="S47" s="21">
        <f t="shared" si="0"/>
        <v>0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 t="str">
        <f>IF(P47="","",IF(L47="","",VLOOKUP(L47,Bewertungsoptionen!$A$56:$B$57,2,FALSE)))</f>
        <v/>
      </c>
      <c r="Y47" s="20" t="str">
        <f>IF(P47="","",IF(M47="","",VLOOKUP(M47,Bewertungsoptionen!$A$61:$B$64,2,FALSE)))</f>
        <v/>
      </c>
      <c r="Z47" s="20" t="str">
        <f>IF(P47="","",IF(N47="","",VLOOKUP(N47,Bewertungsoptionen!$A$68:$B$71,2,FALSE)))</f>
        <v/>
      </c>
      <c r="AA47" s="21">
        <f t="shared" si="2"/>
        <v>0</v>
      </c>
    </row>
    <row r="48" spans="1:28" thickTop="1" thickBot="1" x14ac:dyDescent="0.3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IF(P48="","",IF(E48="","",VLOOKUP(E48,Bewertungsoptionen!$A$13:$B$22,2,FALSE)))</f>
        <v/>
      </c>
      <c r="R48" s="20" t="str">
        <f>IF(P48="","",IF(F48="","",VLOOKUP(F48,Bewertungsoptionen!$A$26:$B$30,2,FALSE)))</f>
        <v/>
      </c>
      <c r="S48" s="21">
        <f t="shared" si="0"/>
        <v>0</v>
      </c>
      <c r="T48" s="20" t="str">
        <f>IF(P48="","",IF(H48="","",VLOOKUP(H48,Bewertungsoptionen!$A$36:$B$38,2,FALSE)))</f>
        <v/>
      </c>
      <c r="U48" s="20" t="str">
        <f>IF(P48="","",IF(I48="","",VLOOKUP(I48,Bewertungsoptionen!$A$42:$B$44,2,FALSE)))</f>
        <v/>
      </c>
      <c r="V48" s="20" t="str">
        <f>IF(P48="","",IF(J48="","",VLOOKUP(J48,Bewertungsoptionen!$A$48:$B$50,2,FALSE)))</f>
        <v/>
      </c>
      <c r="W48" s="21">
        <f t="shared" si="1"/>
        <v>0</v>
      </c>
      <c r="X48" s="20" t="str">
        <f>IF(P48="","",IF(L48="","",VLOOKUP(L48,Bewertungsoptionen!$A$56:$B$57,2,FALSE)))</f>
        <v/>
      </c>
      <c r="Y48" s="20" t="str">
        <f>IF(P48="","",IF(M48="","",VLOOKUP(M48,Bewertungsoptionen!$A$61:$B$64,2,FALSE)))</f>
        <v/>
      </c>
      <c r="Z48" s="20" t="str">
        <f>IF(P48="","",IF(N48="","",VLOOKUP(N48,Bewertungsoptionen!$A$68:$B$71,2,FALSE)))</f>
        <v/>
      </c>
      <c r="AA48" s="21">
        <f t="shared" si="2"/>
        <v>0</v>
      </c>
    </row>
    <row r="49" spans="1:27" thickTop="1" thickBot="1" x14ac:dyDescent="0.3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IF(P49="","",IF(E49="","",VLOOKUP(E49,Bewertungsoptionen!$A$13:$B$22,2,FALSE)))</f>
        <v/>
      </c>
      <c r="R49" s="20" t="str">
        <f>IF(P49="","",IF(F49="","",VLOOKUP(F49,Bewertungsoptionen!$A$26:$B$30,2,FALSE)))</f>
        <v/>
      </c>
      <c r="S49" s="21">
        <f t="shared" si="0"/>
        <v>0</v>
      </c>
      <c r="T49" s="20" t="str">
        <f>IF(P49="","",IF(H49="","",VLOOKUP(H49,Bewertungsoptionen!$A$36:$B$38,2,FALSE)))</f>
        <v/>
      </c>
      <c r="U49" s="20" t="str">
        <f>IF(P49="","",IF(I49="","",VLOOKUP(I49,Bewertungsoptionen!$A$42:$B$44,2,FALSE)))</f>
        <v/>
      </c>
      <c r="V49" s="20" t="str">
        <f>IF(P49="","",IF(J49="","",VLOOKUP(J49,Bewertungsoptionen!$A$48:$B$50,2,FALSE)))</f>
        <v/>
      </c>
      <c r="W49" s="21">
        <f t="shared" si="1"/>
        <v>0</v>
      </c>
      <c r="X49" s="20" t="str">
        <f>IF(P49="","",IF(L49="","",VLOOKUP(L49,Bewertungsoptionen!$A$56:$B$57,2,FALSE)))</f>
        <v/>
      </c>
      <c r="Y49" s="20" t="str">
        <f>IF(P49="","",IF(M49="","",VLOOKUP(M49,Bewertungsoptionen!$A$61:$B$64,2,FALSE)))</f>
        <v/>
      </c>
      <c r="Z49" s="20" t="str">
        <f>IF(P49="","",IF(N49="","",VLOOKUP(N49,Bewertungsoptionen!$A$68:$B$71,2,FALSE)))</f>
        <v/>
      </c>
      <c r="AA49" s="21">
        <f t="shared" si="2"/>
        <v>0</v>
      </c>
    </row>
    <row r="50" spans="1:27" thickTop="1" thickBot="1" x14ac:dyDescent="0.3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IF(P50="","",IF(E50="","",VLOOKUP(E50,Bewertungsoptionen!$A$13:$B$22,2,FALSE)))</f>
        <v/>
      </c>
      <c r="R50" s="20" t="str">
        <f>IF(P50="","",IF(F50="","",VLOOKUP(F50,Bewertungsoptionen!$A$26:$B$30,2,FALSE)))</f>
        <v/>
      </c>
      <c r="S50" s="21">
        <f t="shared" si="0"/>
        <v>0</v>
      </c>
      <c r="T50" s="20" t="str">
        <f>IF(P50="","",IF(H50="","",VLOOKUP(H50,Bewertungsoptionen!$A$36:$B$38,2,FALSE)))</f>
        <v/>
      </c>
      <c r="U50" s="20" t="str">
        <f>IF(P50="","",IF(I50="","",VLOOKUP(I50,Bewertungsoptionen!$A$42:$B$44,2,FALSE)))</f>
        <v/>
      </c>
      <c r="V50" s="20" t="str">
        <f>IF(P50="","",IF(J50="","",VLOOKUP(J50,Bewertungsoptionen!$A$48:$B$50,2,FALSE)))</f>
        <v/>
      </c>
      <c r="W50" s="21">
        <f t="shared" si="1"/>
        <v>0</v>
      </c>
      <c r="X50" s="20" t="str">
        <f>IF(P50="","",IF(L50="","",VLOOKUP(L50,Bewertungsoptionen!$A$56:$B$57,2,FALSE)))</f>
        <v/>
      </c>
      <c r="Y50" s="20" t="str">
        <f>IF(P50="","",IF(M50="","",VLOOKUP(M50,Bewertungsoptionen!$A$61:$B$64,2,FALSE)))</f>
        <v/>
      </c>
      <c r="Z50" s="20" t="str">
        <f>IF(P50="","",IF(N50="","",VLOOKUP(N50,Bewertungsoptionen!$A$68:$B$71,2,FALSE)))</f>
        <v/>
      </c>
      <c r="AA50" s="21">
        <f t="shared" si="2"/>
        <v>0</v>
      </c>
    </row>
    <row r="51" spans="1:27" thickTop="1" thickBot="1" x14ac:dyDescent="0.3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IF(P51="","",IF(E51="","",VLOOKUP(E51,Bewertungsoptionen!$A$13:$B$22,2,FALSE)))</f>
        <v/>
      </c>
      <c r="R51" s="20" t="str">
        <f>IF(P51="","",IF(F51="","",VLOOKUP(F51,Bewertungsoptionen!$A$26:$B$30,2,FALSE)))</f>
        <v/>
      </c>
      <c r="S51" s="21">
        <f t="shared" si="0"/>
        <v>0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 t="str">
        <f>IF(P51="","",IF(L51="","",VLOOKUP(L51,Bewertungsoptionen!$A$56:$B$57,2,FALSE)))</f>
        <v/>
      </c>
      <c r="Y51" s="20" t="str">
        <f>IF(P51="","",IF(M51="","",VLOOKUP(M51,Bewertungsoptionen!$A$61:$B$64,2,FALSE)))</f>
        <v/>
      </c>
      <c r="Z51" s="20" t="str">
        <f>IF(P51="","",IF(N51="","",VLOOKUP(N51,Bewertungsoptionen!$A$68:$B$71,2,FALSE)))</f>
        <v/>
      </c>
      <c r="AA51" s="21">
        <f t="shared" si="2"/>
        <v>0</v>
      </c>
    </row>
    <row r="52" spans="1:27" thickTop="1" thickBot="1" x14ac:dyDescent="0.3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IF(P52="","",IF(E52="","",VLOOKUP(E52,Bewertungsoptionen!$A$13:$B$22,2,FALSE)))</f>
        <v/>
      </c>
      <c r="R52" s="20" t="str">
        <f>IF(P52="","",IF(F52="","",VLOOKUP(F52,Bewertungsoptionen!$A$26:$B$30,2,FALSE)))</f>
        <v/>
      </c>
      <c r="S52" s="21">
        <f t="shared" si="0"/>
        <v>0</v>
      </c>
      <c r="T52" s="20" t="str">
        <f>IF(P52="","",IF(H52="","",VLOOKUP(H52,Bewertungsoptionen!$A$36:$B$38,2,FALSE)))</f>
        <v/>
      </c>
      <c r="U52" s="20" t="str">
        <f>IF(P52="","",IF(I52="","",VLOOKUP(I52,Bewertungsoptionen!$A$42:$B$44,2,FALSE)))</f>
        <v/>
      </c>
      <c r="V52" s="20" t="str">
        <f>IF(P52="","",IF(J52="","",VLOOKUP(J52,Bewertungsoptionen!$A$48:$B$50,2,FALSE)))</f>
        <v/>
      </c>
      <c r="W52" s="21">
        <f t="shared" si="1"/>
        <v>0</v>
      </c>
      <c r="X52" s="20" t="str">
        <f>IF(P52="","",IF(L52="","",VLOOKUP(L52,Bewertungsoptionen!$A$56:$B$57,2,FALSE)))</f>
        <v/>
      </c>
      <c r="Y52" s="20" t="str">
        <f>IF(P52="","",IF(M52="","",VLOOKUP(M52,Bewertungsoptionen!$A$61:$B$64,2,FALSE)))</f>
        <v/>
      </c>
      <c r="Z52" s="20" t="str">
        <f>IF(P52="","",IF(N52="","",VLOOKUP(N52,Bewertungsoptionen!$A$68:$B$71,2,FALSE)))</f>
        <v/>
      </c>
      <c r="AA52" s="21">
        <f t="shared" si="2"/>
        <v>0</v>
      </c>
    </row>
    <row r="53" spans="1:27" thickTop="1" thickBot="1" x14ac:dyDescent="0.3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 t="str">
        <f>IF(P53="","",IF(M53="","",VLOOKUP(M53,Bewertungsoptionen!$A$61:$B$64,2,FALSE)))</f>
        <v/>
      </c>
      <c r="Z53" s="20" t="str">
        <f>IF(P53="","",IF(N53="","",VLOOKUP(N53,Bewertungsoptionen!$A$68:$B$71,2,FALSE)))</f>
        <v/>
      </c>
      <c r="AA53" s="21">
        <f t="shared" si="2"/>
        <v>0</v>
      </c>
    </row>
    <row r="54" spans="1:27" thickTop="1" thickBot="1" x14ac:dyDescent="0.3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 t="str">
        <f>IF(P54="","",IF(M54="","",VLOOKUP(M54,Bewertungsoptionen!$A$61:$B$64,2,FALSE)))</f>
        <v/>
      </c>
      <c r="Z54" s="20" t="str">
        <f>IF(P54="","",IF(N54="","",VLOOKUP(N54,Bewertungsoptionen!$A$68:$B$71,2,FALSE)))</f>
        <v/>
      </c>
      <c r="AA54" s="21">
        <f t="shared" si="2"/>
        <v>0</v>
      </c>
    </row>
    <row r="55" spans="1:27" thickTop="1" thickBot="1" x14ac:dyDescent="0.3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 x14ac:dyDescent="0.3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 x14ac:dyDescent="0.3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 x14ac:dyDescent="0.3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 x14ac:dyDescent="0.3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 x14ac:dyDescent="0.3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 x14ac:dyDescent="0.3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 x14ac:dyDescent="0.3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 x14ac:dyDescent="0.3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 x14ac:dyDescent="0.3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 x14ac:dyDescent="0.3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 x14ac:dyDescent="0.3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 x14ac:dyDescent="0.3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 x14ac:dyDescent="0.3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 x14ac:dyDescent="0.3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 x14ac:dyDescent="0.3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 x14ac:dyDescent="0.3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 x14ac:dyDescent="0.3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 x14ac:dyDescent="0.3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 x14ac:dyDescent="0.3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 x14ac:dyDescent="0.3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 x14ac:dyDescent="0.3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 x14ac:dyDescent="0.3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 x14ac:dyDescent="0.3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 x14ac:dyDescent="0.3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 x14ac:dyDescent="0.3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 x14ac:dyDescent="0.3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 x14ac:dyDescent="0.3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 x14ac:dyDescent="0.3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 x14ac:dyDescent="0.3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 x14ac:dyDescent="0.3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 x14ac:dyDescent="0.3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 x14ac:dyDescent="0.3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 x14ac:dyDescent="0.3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 x14ac:dyDescent="0.3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 x14ac:dyDescent="0.3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 x14ac:dyDescent="0.3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 x14ac:dyDescent="0.3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 x14ac:dyDescent="0.3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 x14ac:dyDescent="0.3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 x14ac:dyDescent="0.3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 x14ac:dyDescent="0.3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 x14ac:dyDescent="0.3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 x14ac:dyDescent="0.3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 x14ac:dyDescent="0.3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 x14ac:dyDescent="0.3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 x14ac:dyDescent="0.3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1</v>
      </c>
      <c r="C4" s="16"/>
      <c r="D4" s="23">
        <f>SUMIF(Gebäudeliste!$P$4:$P$203,"Ö",Gebäudeliste!$S$4:$S$203)</f>
        <v>3</v>
      </c>
      <c r="E4" s="23">
        <f>SUMIF(Gebäudeliste!$P$4:$P$203,"Ö",Gebäudeliste!$W$4:$W$203)</f>
        <v>0</v>
      </c>
      <c r="F4" s="23">
        <f>SUM(D4:E4)</f>
        <v>3</v>
      </c>
      <c r="G4" s="16"/>
      <c r="H4" s="2">
        <f>B4*Bewertungsoptionen!$B$53</f>
        <v>7</v>
      </c>
      <c r="I4" s="2">
        <f>SUMIF(Gebäudeliste!$P$4:$P$203,"Ö",Gebäudeliste!$AA$4:$AA$203)</f>
        <v>2</v>
      </c>
      <c r="J4" s="32">
        <f>IF(H4=0,0,I4/H4)</f>
        <v>0.2857142857142857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3</v>
      </c>
      <c r="C5" s="16"/>
      <c r="D5" s="23">
        <f>SUMIF(Gebäudeliste!$P$4:$P$203,"G",Gebäudeliste!$S$4:$S$203)</f>
        <v>7</v>
      </c>
      <c r="E5" s="23">
        <f>SUMIF(Gebäudeliste!$P$4:$P$203,"G",Gebäudeliste!$W$4:$W$203)</f>
        <v>0</v>
      </c>
      <c r="F5" s="23">
        <f t="shared" ref="F5:F6" si="0">SUM(D5:E5)</f>
        <v>7</v>
      </c>
      <c r="G5" s="16"/>
      <c r="H5" s="2">
        <f>B5*Bewertungsoptionen!$B$53</f>
        <v>21</v>
      </c>
      <c r="I5" s="2">
        <f>SUMIF(Gebäudeliste!$P$4:$P$203,"G",Gebäudeliste!$AA$4:$AA$203)</f>
        <v>9</v>
      </c>
      <c r="J5" s="32">
        <f>IF(H5=0,0,I5/H5)</f>
        <v>0.42857142857142855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4</v>
      </c>
      <c r="C6" s="16"/>
      <c r="D6" s="23">
        <f>SUMIF(Gebäudeliste!$P$4:$P$203,"W",Gebäudeliste!$S$4:$S$203)</f>
        <v>14</v>
      </c>
      <c r="E6" s="23">
        <f>SUMIF(Gebäudeliste!$P$4:$P$203,"W",Gebäudeliste!$W$4:$W$203)</f>
        <v>5</v>
      </c>
      <c r="F6" s="23">
        <f t="shared" si="0"/>
        <v>19</v>
      </c>
      <c r="G6" s="16"/>
      <c r="H6" s="2">
        <f>B6*Bewertungsoptionen!$B$53</f>
        <v>28</v>
      </c>
      <c r="I6" s="2">
        <f>SUMIF(Gebäudeliste!$P$4:$P$203,"W",Gebäudeliste!$AA$4:$AA$203)</f>
        <v>7</v>
      </c>
      <c r="J6" s="32">
        <f>IF(H6=0,0,I6/H6)</f>
        <v>0.25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0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8</v>
      </c>
      <c r="C8" s="16"/>
      <c r="D8" s="23">
        <f>SUM(D4:D6)</f>
        <v>24</v>
      </c>
      <c r="E8" s="23">
        <f>SUM(E4:E6)</f>
        <v>5</v>
      </c>
      <c r="F8" s="25">
        <f>SUM(D8:E8)</f>
        <v>29</v>
      </c>
      <c r="G8" s="16"/>
      <c r="H8" s="2">
        <f>SUM(H4:H6)</f>
        <v>56</v>
      </c>
      <c r="I8" s="2">
        <f>SUM(I4:I7)</f>
        <v>18</v>
      </c>
      <c r="J8" s="33">
        <f>IF(H8=0,0,IF(H8&gt;=I8,I8/H8,1))</f>
        <v>0.32142857142857145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9"/>
  <sheetViews>
    <sheetView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/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 x14ac:dyDescent="0.3">
      <c r="C4" s="16"/>
      <c r="D4" s="34">
        <f>Auswertung!B4</f>
        <v>1</v>
      </c>
      <c r="E4" s="34">
        <f>Auswertung!B5</f>
        <v>3</v>
      </c>
      <c r="F4" s="34">
        <f>Auswertung!B6</f>
        <v>4</v>
      </c>
      <c r="G4" s="34">
        <f>Auswertung!B8</f>
        <v>8</v>
      </c>
      <c r="H4" s="16"/>
      <c r="I4" s="34">
        <f>Auswertung!F8</f>
        <v>29</v>
      </c>
      <c r="J4" s="37">
        <f>Auswertung!J8</f>
        <v>0.32142857142857145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 x14ac:dyDescent="0.3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401.78571428571433</v>
      </c>
      <c r="N11" s="40">
        <f>IF('Allgemeine Daten'!$B$25="",0,VLOOKUP('Allgemeine Daten'!$B$25,Bewertungsoptionen!$A$77:$B$82,2,FALSE)*L11)</f>
        <v>0</v>
      </c>
      <c r="O11" s="41">
        <f>L11-M11-N11</f>
        <v>2098.2142857142858</v>
      </c>
      <c r="P11" s="16"/>
    </row>
    <row r="12" spans="1:18" ht="16.5" thickTop="1" thickBot="1" x14ac:dyDescent="0.3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964.28571428571433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5035.7142857142853</v>
      </c>
      <c r="P12" s="16"/>
    </row>
    <row r="13" spans="1:18" ht="16.5" thickTop="1" thickBot="1" x14ac:dyDescent="0.3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1928.5714285714287</v>
      </c>
      <c r="N13" s="40">
        <f>IF('Allgemeine Daten'!$B$25="",0,VLOOKUP('Allgemeine Daten'!$B$25,Bewertungsoptionen!$A$77:$B$82,2,FALSE)*L13)</f>
        <v>0</v>
      </c>
      <c r="O13" s="41">
        <f t="shared" si="1"/>
        <v>10071.428571428571</v>
      </c>
      <c r="P13" s="16"/>
    </row>
    <row r="14" spans="1:18" ht="16.5" thickTop="1" thickBot="1" x14ac:dyDescent="0.3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4017.8571428571431</v>
      </c>
      <c r="N14" s="40">
        <f>IF('Allgemeine Daten'!$B$25="",0,VLOOKUP('Allgemeine Daten'!$B$25,Bewertungsoptionen!$A$77:$B$82,2,FALSE)*L14)</f>
        <v>0</v>
      </c>
      <c r="O14" s="41">
        <f t="shared" si="1"/>
        <v>20982.142857142855</v>
      </c>
      <c r="P14" s="16"/>
    </row>
    <row r="15" spans="1:18" ht="16.5" thickTop="1" thickBot="1" x14ac:dyDescent="0.3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6428.5714285714294</v>
      </c>
      <c r="N15" s="40">
        <f>IF('Allgemeine Daten'!$B$25="",0,VLOOKUP('Allgemeine Daten'!$B$25,Bewertungsoptionen!$A$77:$B$82,2,FALSE)*L15)</f>
        <v>0</v>
      </c>
      <c r="O15" s="41">
        <f t="shared" si="1"/>
        <v>33571.428571428572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 x14ac:dyDescent="0.3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 x14ac:dyDescent="0.3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s="11" customFormat="1" x14ac:dyDescent="0.25">
      <c r="A18" s="2" t="s">
        <v>96</v>
      </c>
      <c r="B18" s="9">
        <v>6</v>
      </c>
    </row>
    <row r="19" spans="1:2" s="15" customFormat="1" x14ac:dyDescent="0.25">
      <c r="A19" s="2" t="s">
        <v>97</v>
      </c>
      <c r="B19" s="9">
        <v>7</v>
      </c>
    </row>
    <row r="20" spans="1:2" s="15" customFormat="1" x14ac:dyDescent="0.25">
      <c r="A20" s="2" t="s">
        <v>98</v>
      </c>
      <c r="B20" s="9">
        <v>8</v>
      </c>
    </row>
    <row r="21" spans="1:2" s="15" customFormat="1" x14ac:dyDescent="0.25">
      <c r="A21" s="2" t="s">
        <v>100</v>
      </c>
      <c r="B21" s="9">
        <v>9</v>
      </c>
    </row>
    <row r="22" spans="1:2" s="15" customFormat="1" x14ac:dyDescent="0.25">
      <c r="A22" s="2" t="s">
        <v>99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90</v>
      </c>
      <c r="B76" s="4"/>
    </row>
    <row r="77" spans="1:2" s="15" customFormat="1" ht="15.75" thickTop="1" x14ac:dyDescent="0.25">
      <c r="A77" s="2" t="s">
        <v>108</v>
      </c>
      <c r="B77" s="39">
        <v>0.1</v>
      </c>
    </row>
    <row r="78" spans="1:2" s="15" customFormat="1" x14ac:dyDescent="0.25">
      <c r="A78" s="2" t="s">
        <v>109</v>
      </c>
      <c r="B78" s="39">
        <v>7.0000000000000007E-2</v>
      </c>
    </row>
    <row r="79" spans="1:2" s="15" customFormat="1" x14ac:dyDescent="0.25">
      <c r="A79" s="2" t="s">
        <v>110</v>
      </c>
      <c r="B79" s="39">
        <v>0.04</v>
      </c>
    </row>
    <row r="80" spans="1:2" x14ac:dyDescent="0.25">
      <c r="A80" s="2" t="s">
        <v>111</v>
      </c>
      <c r="B80" s="39">
        <v>0.02</v>
      </c>
    </row>
    <row r="81" spans="1:2" x14ac:dyDescent="0.25">
      <c r="A81" s="2" t="s">
        <v>112</v>
      </c>
      <c r="B81" s="39">
        <v>0.01</v>
      </c>
    </row>
    <row r="82" spans="1:2" x14ac:dyDescent="0.25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Bjarne Cramer</cp:lastModifiedBy>
  <dcterms:created xsi:type="dcterms:W3CDTF">2020-01-21T10:45:17Z</dcterms:created>
  <dcterms:modified xsi:type="dcterms:W3CDTF">2020-07-05T19:34:49Z</dcterms:modified>
</cp:coreProperties>
</file>